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86" windowWidth="15360" windowHeight="9105" tabRatio="733" firstSheet="3" activeTab="6"/>
  </bookViews>
  <sheets>
    <sheet name="記載要領" sheetId="1" r:id="rId1"/>
    <sheet name="チェックリスト" sheetId="2" r:id="rId2"/>
    <sheet name="新しい取組の利益計画" sheetId="3" r:id="rId3"/>
    <sheet name="既存の利益計画" sheetId="4" r:id="rId4"/>
    <sheet name="総合した利益計画" sheetId="5" r:id="rId5"/>
    <sheet name="投資と資金調達" sheetId="6" r:id="rId6"/>
    <sheet name="（ここから申請書様式）様式第9" sheetId="7" r:id="rId7"/>
    <sheet name="別表1" sheetId="8" r:id="rId8"/>
    <sheet name="別表2" sheetId="9" r:id="rId9"/>
    <sheet name="別表3" sheetId="10" r:id="rId10"/>
    <sheet name="別表4" sheetId="11" r:id="rId11"/>
    <sheet name="別表6" sheetId="12" r:id="rId12"/>
    <sheet name="別表7" sheetId="13" r:id="rId13"/>
    <sheet name="預貯金・借入金の情況" sheetId="14" state="hidden" r:id="rId14"/>
    <sheet name="仕入計画" sheetId="15" state="hidden" r:id="rId15"/>
    <sheet name="損益分岐点" sheetId="16" state="hidden" r:id="rId16"/>
    <sheet name="Sheet1" sheetId="17" r:id="rId17"/>
  </sheets>
  <definedNames>
    <definedName name="_xlnm.Print_Area" localSheetId="6">'（ここから申請書様式）様式第9'!$B$2:$J$47</definedName>
    <definedName name="_xlnm.Print_Area" localSheetId="3">'既存の利益計画'!$B$1:$P$46</definedName>
    <definedName name="_xlnm.Print_Area" localSheetId="0">'記載要領'!$B$3:$B$46</definedName>
    <definedName name="_xlnm.Print_Area" localSheetId="2">'新しい取組の利益計画'!$B$1:$J$46</definedName>
    <definedName name="_xlnm.Print_Area" localSheetId="4">'総合した利益計画'!$B$1:$P$36</definedName>
    <definedName name="_xlnm.Print_Area" localSheetId="7">'別表1'!$B$2:$K$37</definedName>
    <definedName name="_xlnm.Print_Area" localSheetId="8">'別表2'!$B$2:$I$15</definedName>
    <definedName name="_xlnm.Print_Area" localSheetId="9">'別表3'!$B$2:$K$35</definedName>
    <definedName name="_xlnm.Print_Area" localSheetId="10">'別表4'!$B$2:$F$24</definedName>
    <definedName name="_xlnm.Print_Area" localSheetId="11">'別表6'!$B$2:$J$17</definedName>
    <definedName name="_xlnm.Print_Area" localSheetId="12">'別表7'!$B$2:$K$17</definedName>
  </definedNames>
  <calcPr fullCalcOnLoad="1"/>
</workbook>
</file>

<file path=xl/sharedStrings.xml><?xml version="1.0" encoding="utf-8"?>
<sst xmlns="http://schemas.openxmlformats.org/spreadsheetml/2006/main" count="814" uniqueCount="505">
  <si>
    <t>リース料</t>
  </si>
  <si>
    <t>①売上高</t>
  </si>
  <si>
    <t>●材料別　月間仕入計画</t>
  </si>
  <si>
    <t>●仕入先別　月間仕入計画</t>
  </si>
  <si>
    <t>種別</t>
  </si>
  <si>
    <t>担保有無</t>
  </si>
  <si>
    <t>年返済額</t>
  </si>
  <si>
    <t>2年前</t>
  </si>
  <si>
    <t>2年後</t>
  </si>
  <si>
    <t>3年後</t>
  </si>
  <si>
    <t>連続損益計算書</t>
  </si>
  <si>
    <t>（千円）</t>
  </si>
  <si>
    <t>連続製造原価計算書</t>
  </si>
  <si>
    <t>●データ</t>
  </si>
  <si>
    <t>直近期</t>
  </si>
  <si>
    <t>増減</t>
  </si>
  <si>
    <t>設備投資額</t>
  </si>
  <si>
    <t>年間返済額</t>
  </si>
  <si>
    <t>最近時の売上高</t>
  </si>
  <si>
    <t>予想売上高</t>
  </si>
  <si>
    <t>金額</t>
  </si>
  <si>
    <t>L</t>
  </si>
  <si>
    <t>変動費　Ｃ　</t>
  </si>
  <si>
    <t>式＝</t>
  </si>
  <si>
    <t>変動費（イ＋ロ＋ヘ）－　減少予想額（ニ＋チ）</t>
  </si>
  <si>
    <t>　</t>
  </si>
  <si>
    <t>高</t>
  </si>
  <si>
    <t>費</t>
  </si>
  <si>
    <t>小計</t>
  </si>
  <si>
    <t>C</t>
  </si>
  <si>
    <t>－</t>
  </si>
  <si>
    <t>返品値引高</t>
  </si>
  <si>
    <t>副</t>
  </si>
  <si>
    <t>期首副材料棚卸高</t>
  </si>
  <si>
    <t>イ</t>
  </si>
  <si>
    <t>ロ</t>
  </si>
  <si>
    <t>ヘ</t>
  </si>
  <si>
    <t>ニ</t>
  </si>
  <si>
    <t>チ</t>
  </si>
  <si>
    <t>純売上高</t>
  </si>
  <si>
    <t>Ｂ</t>
  </si>
  <si>
    <t>当期副材料仕入高</t>
  </si>
  <si>
    <t>変動費比率　（C÷B）</t>
  </si>
  <si>
    <t>限界利益率　（1－D）</t>
  </si>
  <si>
    <t>D</t>
  </si>
  <si>
    <t>E</t>
  </si>
  <si>
    <t>期首棚卸高</t>
  </si>
  <si>
    <t>期末副材料棚卸高</t>
  </si>
  <si>
    <t>変</t>
  </si>
  <si>
    <t>商品仕入高</t>
  </si>
  <si>
    <t>●固定費</t>
  </si>
  <si>
    <t>動</t>
  </si>
  <si>
    <t>期末棚卸高</t>
  </si>
  <si>
    <t>計</t>
  </si>
  <si>
    <t>固定費</t>
  </si>
  <si>
    <t>最近時の固定費（ハ＋ト）　＋</t>
  </si>
  <si>
    <t>固定費の増減（ホ＋リ）　－　（　受取利子　＋　雑収入　）　　　</t>
  </si>
  <si>
    <t>原</t>
  </si>
  <si>
    <t>外注加工費</t>
  </si>
  <si>
    <t>F</t>
  </si>
  <si>
    <t>＋</t>
  </si>
  <si>
    <t>－</t>
  </si>
  <si>
    <t>価</t>
  </si>
  <si>
    <t>←イ</t>
  </si>
  <si>
    <t>ハ</t>
  </si>
  <si>
    <t>ト</t>
  </si>
  <si>
    <t>ホ</t>
  </si>
  <si>
    <t>リ</t>
  </si>
  <si>
    <t>雑収入</t>
  </si>
  <si>
    <t>製造原価</t>
  </si>
  <si>
    <t>消耗工具器具費</t>
  </si>
  <si>
    <t>　　＝</t>
  </si>
  <si>
    <t>＋</t>
  </si>
  <si>
    <t>－</t>
  </si>
  <si>
    <t>売上原価合計</t>
  </si>
  <si>
    <t>工場消耗品費</t>
  </si>
  <si>
    <t>ハ＋ト</t>
  </si>
  <si>
    <t>ホ＋リ</t>
  </si>
  <si>
    <t>受取利息＋雑集</t>
  </si>
  <si>
    <t>売上総利益</t>
  </si>
  <si>
    <t>経</t>
  </si>
  <si>
    <t>燃料費</t>
  </si>
  <si>
    <t>●減価償却費</t>
  </si>
  <si>
    <t>手数料</t>
  </si>
  <si>
    <t>電力料</t>
  </si>
  <si>
    <t>減価償却費</t>
  </si>
  <si>
    <t>従来分（240+340）　＋　新規分Ｊ</t>
  </si>
  <si>
    <t>式　＝　新規設備分の減価償却費Ｌ　×　0.9　÷　償却年数</t>
  </si>
  <si>
    <t>荷造発送費</t>
  </si>
  <si>
    <t>一</t>
  </si>
  <si>
    <t>人件費計</t>
  </si>
  <si>
    <t>期末仕掛品棚卸高</t>
  </si>
  <si>
    <t>＋</t>
  </si>
  <si>
    <t>＝</t>
  </si>
  <si>
    <t>←ヘ　チ→</t>
  </si>
  <si>
    <t>般</t>
  </si>
  <si>
    <t>交際接待費</t>
  </si>
  <si>
    <t>給料</t>
  </si>
  <si>
    <t>旅費交通費</t>
  </si>
  <si>
    <t>労</t>
  </si>
  <si>
    <t>②減価償却費＞要返済額の場合</t>
  </si>
  <si>
    <t>管</t>
  </si>
  <si>
    <t>通信費</t>
  </si>
  <si>
    <t>務</t>
  </si>
  <si>
    <t>固定費　F　＋　（　要返済額　A　－　減価償却費　Ｋ　）</t>
  </si>
  <si>
    <t>そ</t>
  </si>
  <si>
    <t>保険料</t>
  </si>
  <si>
    <t>G</t>
  </si>
  <si>
    <t>理</t>
  </si>
  <si>
    <t>定</t>
  </si>
  <si>
    <t>貸倒引当金繰入</t>
  </si>
  <si>
    <t>退職金</t>
  </si>
  <si>
    <t>事務用消耗品費</t>
  </si>
  <si>
    <t>●収支分岐点売上高達成の可否の検討</t>
  </si>
  <si>
    <t>実績売上高対収支分岐点売上高</t>
  </si>
  <si>
    <t>実績売上高　Ｂ</t>
  </si>
  <si>
    <t>　×　100　＝</t>
  </si>
  <si>
    <t>％</t>
  </si>
  <si>
    <t>の</t>
  </si>
  <si>
    <t>寄付金</t>
  </si>
  <si>
    <t>租税公課</t>
  </si>
  <si>
    <t>収支分岐点売上高　G</t>
  </si>
  <si>
    <t>備品消耗品</t>
  </si>
  <si>
    <t>賃借料</t>
  </si>
  <si>
    <t>安全率</t>
  </si>
  <si>
    <t>可能見込売上高　Ｉ</t>
  </si>
  <si>
    <t>　×　100　＝</t>
  </si>
  <si>
    <t>％</t>
  </si>
  <si>
    <t>他</t>
  </si>
  <si>
    <t>支払利息割引料</t>
  </si>
  <si>
    <t>売　上</t>
  </si>
  <si>
    <t>管理諸費</t>
  </si>
  <si>
    <t>費　用</t>
  </si>
  <si>
    <t>利　益</t>
  </si>
  <si>
    <t>その他計</t>
  </si>
  <si>
    <t>現金支払費用</t>
  </si>
  <si>
    <t>留保利益</t>
  </si>
  <si>
    <t>配当・税金等</t>
  </si>
  <si>
    <t>税引後利益</t>
  </si>
  <si>
    <t>●収支分岐点分析</t>
  </si>
  <si>
    <t>3年前</t>
  </si>
  <si>
    <t>⑧営業外収益</t>
  </si>
  <si>
    <t>⑨営業外費用</t>
  </si>
  <si>
    <t>　　従業者数</t>
  </si>
  <si>
    <t>⑫当期利益（税引前利益－⑪）</t>
  </si>
  <si>
    <t>雑収ほか</t>
  </si>
  <si>
    <t>雑損ほか</t>
  </si>
  <si>
    <t>比率</t>
  </si>
  <si>
    <t>直　前
決算期</t>
  </si>
  <si>
    <t>会社名</t>
  </si>
  <si>
    <t>単位：千円</t>
  </si>
  <si>
    <t>経営革新計画</t>
  </si>
  <si>
    <t>申請者名・資本金・業種</t>
  </si>
  <si>
    <t>申請者名：</t>
  </si>
  <si>
    <t>資本金：</t>
  </si>
  <si>
    <t>業　種：</t>
  </si>
  <si>
    <t>新商品の開発又は生産</t>
  </si>
  <si>
    <t>新役務の開発又は提供</t>
  </si>
  <si>
    <t>役務の新たな提供の方式の導入</t>
  </si>
  <si>
    <t>経営の向上の程度を示す指標</t>
  </si>
  <si>
    <t>付加価値額</t>
  </si>
  <si>
    <t>（別表2）</t>
  </si>
  <si>
    <t>計　画</t>
  </si>
  <si>
    <t>実　績</t>
  </si>
  <si>
    <t>番　号</t>
  </si>
  <si>
    <t>実施項目</t>
  </si>
  <si>
    <t>評価基準</t>
  </si>
  <si>
    <t>効果</t>
  </si>
  <si>
    <t>対策</t>
  </si>
  <si>
    <t>2年前</t>
  </si>
  <si>
    <t>1年前</t>
  </si>
  <si>
    <t>1年後</t>
  </si>
  <si>
    <t>2年後</t>
  </si>
  <si>
    <t>3年後</t>
  </si>
  <si>
    <t>4年後</t>
  </si>
  <si>
    <t>5年後</t>
  </si>
  <si>
    <t>自己資金</t>
  </si>
  <si>
    <t>その他</t>
  </si>
  <si>
    <t>（付加価値等の算出方法）</t>
  </si>
  <si>
    <t>従業員数について就業時間による調整を行いましたか。</t>
  </si>
  <si>
    <t>数　量</t>
  </si>
  <si>
    <t>合計金額</t>
  </si>
  <si>
    <t>機械装置名称　（導入年度）</t>
  </si>
  <si>
    <t>実　施　体　制</t>
  </si>
  <si>
    <t>経　営　革　新　の　目　標</t>
  </si>
  <si>
    <t>経営革新計画に係る承認申請書</t>
  </si>
  <si>
    <t>印</t>
  </si>
  <si>
    <t>住　　　所</t>
  </si>
  <si>
    <t>（　年　月～　年　月　（　年計画））</t>
  </si>
  <si>
    <t>計画終了時の目標伸び率　（％）　（計画期間）</t>
  </si>
  <si>
    <t>評価
頻度</t>
  </si>
  <si>
    <t>実施
時期</t>
  </si>
  <si>
    <t>実施
状況</t>
  </si>
  <si>
    <t>（単位：千円）</t>
  </si>
  <si>
    <t>参加中小企業者名</t>
  </si>
  <si>
    <t>参加中小企業者名</t>
  </si>
  <si>
    <t>（　はい　・　いいえ　）</t>
  </si>
  <si>
    <t>（　はい　・　いいえ　）</t>
  </si>
  <si>
    <t>（　はい　・　いいえ　）</t>
  </si>
  <si>
    <t>●統合した利益計画</t>
  </si>
  <si>
    <t>商品の新たな生産</t>
  </si>
  <si>
    <t>　又は販売の方式の導入</t>
  </si>
  <si>
    <t>　その他の新たな事業活動</t>
  </si>
  <si>
    <t>②売上原価（③＋④）</t>
  </si>
  <si>
    <t>③商品仕入</t>
  </si>
  <si>
    <t>④製造原価</t>
  </si>
  <si>
    <t>原材料費</t>
  </si>
  <si>
    <t>外注費</t>
  </si>
  <si>
    <t>労務費</t>
  </si>
  <si>
    <t>その他経費</t>
  </si>
  <si>
    <t>⑤粗利益（①－②）</t>
  </si>
  <si>
    <t>⑥販売管理費</t>
  </si>
  <si>
    <t>人件費</t>
  </si>
  <si>
    <t>広告宣伝費</t>
  </si>
  <si>
    <t>地代家賃</t>
  </si>
  <si>
    <t>⑦営業利益（⑤－⑥）</t>
  </si>
  <si>
    <t>受取利息</t>
  </si>
  <si>
    <t>支払利息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</si>
  <si>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</si>
  <si>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</si>
  <si>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</si>
  <si>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</si>
  <si>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</si>
  <si>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</si>
  <si>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</si>
  <si>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</si>
  <si>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</si>
  <si>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</si>
  <si>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</si>
  <si>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</si>
  <si>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</si>
  <si>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</si>
  <si>
    <t>Ｂ社</t>
  </si>
  <si>
    <t>Ｃ社</t>
  </si>
  <si>
    <t>Ｄ社</t>
  </si>
  <si>
    <t>2年目</t>
  </si>
  <si>
    <t>3年目</t>
  </si>
  <si>
    <t>福利厚生費</t>
  </si>
  <si>
    <t>●年間仕入計画</t>
  </si>
  <si>
    <t>材料Ａ</t>
  </si>
  <si>
    <t>材料Ｂ</t>
  </si>
  <si>
    <t>材料Ｃ</t>
  </si>
  <si>
    <t>材料Ｄ</t>
  </si>
  <si>
    <t>●年間仕入計画　（仕入先別）</t>
  </si>
  <si>
    <t>1年目</t>
  </si>
  <si>
    <t>長短区分</t>
  </si>
  <si>
    <t>元借入額</t>
  </si>
  <si>
    <t>借入期日</t>
  </si>
  <si>
    <t>完済期日</t>
  </si>
  <si>
    <t>月返済額</t>
  </si>
  <si>
    <t>金融機関名</t>
  </si>
  <si>
    <t>年利</t>
  </si>
  <si>
    <t>残額</t>
  </si>
  <si>
    <t>●預貯金・借入金の情況</t>
  </si>
  <si>
    <t>A</t>
  </si>
  <si>
    <t>B</t>
  </si>
  <si>
    <t>I</t>
  </si>
  <si>
    <t>総</t>
  </si>
  <si>
    <t>売上高</t>
  </si>
  <si>
    <t>主</t>
  </si>
  <si>
    <t>期首原材料棚卸高</t>
  </si>
  <si>
    <t>売</t>
  </si>
  <si>
    <t>材</t>
  </si>
  <si>
    <t>当期原材料仕入高</t>
  </si>
  <si>
    <t>●変動費</t>
  </si>
  <si>
    <t>上</t>
  </si>
  <si>
    <t>料</t>
  </si>
  <si>
    <t>期末原材料棚卸高</t>
  </si>
  <si>
    <t>水道光熱費</t>
  </si>
  <si>
    <t>K</t>
  </si>
  <si>
    <t>＋</t>
  </si>
  <si>
    <t>÷</t>
  </si>
  <si>
    <t>年</t>
  </si>
  <si>
    <t>販</t>
  </si>
  <si>
    <t>販売消耗品費</t>
  </si>
  <si>
    <t>修繕費</t>
  </si>
  <si>
    <t>従来分</t>
  </si>
  <si>
    <t>新規分</t>
  </si>
  <si>
    <t>L×0.9</t>
  </si>
  <si>
    <t>車両経費</t>
  </si>
  <si>
    <t>運賃</t>
  </si>
  <si>
    <t>売</t>
  </si>
  <si>
    <t>車両費</t>
  </si>
  <si>
    <t>●収支分岐点売上高の計算</t>
  </si>
  <si>
    <t>←ロ　ニ→</t>
  </si>
  <si>
    <t>雑費</t>
  </si>
  <si>
    <t>①要返済額＞減価償却費の場合</t>
  </si>
  <si>
    <t>役員報酬</t>
  </si>
  <si>
    <t>収支分岐点売上高</t>
  </si>
  <si>
    <t>固定費　F　＋　（　要返済額　A　－　減価償却費　Ｋ　）　÷　（　1　－　税率※　）</t>
  </si>
  <si>
    <t>※法人…0.45</t>
  </si>
  <si>
    <t>人</t>
  </si>
  <si>
    <t>給料手当</t>
  </si>
  <si>
    <t>G</t>
  </si>
  <si>
    <t>限界利益率　E</t>
  </si>
  <si>
    <t>　 個人…0.30</t>
  </si>
  <si>
    <t>及</t>
  </si>
  <si>
    <t>賞与</t>
  </si>
  <si>
    <t>件</t>
  </si>
  <si>
    <t>法定福利費</t>
  </si>
  <si>
    <t>　＝</t>
  </si>
  <si>
    <t>　＋　（　</t>
  </si>
  <si>
    <t>－</t>
  </si>
  <si>
    <t>　）　÷　0.55</t>
  </si>
  <si>
    <t>び</t>
  </si>
  <si>
    <t>固</t>
  </si>
  <si>
    <t>期首仕掛品棚卸高</t>
  </si>
  <si>
    <t>←ハ　ホ→</t>
  </si>
  <si>
    <t>←ト　リ→</t>
  </si>
  <si>
    <t>製品製造原価</t>
  </si>
  <si>
    <t>社外流出</t>
  </si>
  <si>
    <t>返済原資</t>
  </si>
  <si>
    <t>営業利益</t>
  </si>
  <si>
    <t>営</t>
  </si>
  <si>
    <t>雑収入</t>
  </si>
  <si>
    <t>業</t>
  </si>
  <si>
    <t>引当金等戻入益</t>
  </si>
  <si>
    <t>●収支分岐点売上高達成不可能の場合の償還金不足財源</t>
  </si>
  <si>
    <t>外</t>
  </si>
  <si>
    <t>資産処分益</t>
  </si>
  <si>
    <t>収</t>
  </si>
  <si>
    <t>受取配当金</t>
  </si>
  <si>
    <t>償還財源　Ｈ</t>
  </si>
  <si>
    <t>（　可能見込売上高　Ｉ　×　限界利益率　E　－　固定費　F　)　×　(　1－税率　）　＋　減価償却費</t>
  </si>
  <si>
    <t>益</t>
  </si>
  <si>
    <t>不動産収入</t>
  </si>
  <si>
    <t>＝</t>
  </si>
  <si>
    <t>×（１－0.45）＋</t>
  </si>
  <si>
    <t>繰延資産等償却</t>
  </si>
  <si>
    <t>引当金等繰入損</t>
  </si>
  <si>
    <t>＝</t>
  </si>
  <si>
    <t>×0.55＋</t>
  </si>
  <si>
    <t>資産処分損</t>
  </si>
  <si>
    <t>貸倒損失</t>
  </si>
  <si>
    <t>→</t>
  </si>
  <si>
    <t>＋</t>
  </si>
  <si>
    <t>用</t>
  </si>
  <si>
    <t>雑損失</t>
  </si>
  <si>
    <t>不足財源</t>
  </si>
  <si>
    <t>要返済額　A　－　償還財源　H</t>
  </si>
  <si>
    <t>特別損益</t>
  </si>
  <si>
    <t>固定資産除却損</t>
  </si>
  <si>
    <t>税引前利益</t>
  </si>
  <si>
    <t>法人税等</t>
  </si>
  <si>
    <t>人数、人件費にパート社員、派遣社員に対する費用を算入しましたか。</t>
  </si>
  <si>
    <t>減価償却費にリース費用を算入しましたか。</t>
  </si>
  <si>
    <t>⑩経常利益（⑦＋⑧－⑨）</t>
  </si>
  <si>
    <t>⑪法人税等</t>
  </si>
  <si>
    <t>　特別利益</t>
  </si>
  <si>
    <t>　特別損失</t>
  </si>
  <si>
    <t>　税引前当期利益</t>
  </si>
  <si>
    <t>●新しい取り組みの利益計画</t>
  </si>
  <si>
    <t>●既存事業の過去3期の実績と利益計画</t>
  </si>
  <si>
    <t>減価償却費(既存分）</t>
  </si>
  <si>
    <t>減価償却費（既存分）</t>
  </si>
  <si>
    <t>合　計</t>
  </si>
  <si>
    <t>減価償却費(新規分）</t>
  </si>
  <si>
    <t>減価償却費（新規分）</t>
  </si>
  <si>
    <t>人</t>
  </si>
  <si>
    <t>　既存事業の売上高</t>
  </si>
  <si>
    <t>　新しい取組の売上高</t>
  </si>
  <si>
    <t>大分県知事　殿</t>
  </si>
  <si>
    <t>（別表1）</t>
  </si>
  <si>
    <t>新事業活動の類型</t>
  </si>
  <si>
    <t>一人当りの付加価値額</t>
  </si>
  <si>
    <t>1</t>
  </si>
  <si>
    <t>2</t>
  </si>
  <si>
    <t>3</t>
  </si>
  <si>
    <t>1．</t>
  </si>
  <si>
    <t>2．</t>
  </si>
  <si>
    <t>3．</t>
  </si>
  <si>
    <t>4．</t>
  </si>
  <si>
    <t>経常利益</t>
  </si>
  <si>
    <t>①売上高</t>
  </si>
  <si>
    <t>②売上原価</t>
  </si>
  <si>
    <t>③売上総利益
（①－②）</t>
  </si>
  <si>
    <t>④販売費及び
一般管理費</t>
  </si>
  <si>
    <t>⑤営業利益</t>
  </si>
  <si>
    <t>⑥営業外費用</t>
  </si>
  <si>
    <t>⑧人件費</t>
  </si>
  <si>
    <t>⑨設備投資額</t>
  </si>
  <si>
    <t>⑪減価償却費</t>
  </si>
  <si>
    <t>　普通償却費</t>
  </si>
  <si>
    <t>　特別償却費</t>
  </si>
  <si>
    <t>⑬従業員数</t>
  </si>
  <si>
    <t>政府系金融機関
借入</t>
  </si>
  <si>
    <t>民間金融機関
借入</t>
  </si>
  <si>
    <t>⑮資金調達額（⑨＋⑩）</t>
  </si>
  <si>
    <t>⑩運転資金</t>
  </si>
  <si>
    <t>設備投資計画　（経営革新計画に係るもの）</t>
  </si>
  <si>
    <t>運転資金計画　（経営革新計画に係るもの）</t>
  </si>
  <si>
    <t>年　度</t>
  </si>
  <si>
    <t>金　額</t>
  </si>
  <si>
    <t>（別表4）</t>
  </si>
  <si>
    <t>（別表3）</t>
  </si>
  <si>
    <t>経営計画及び資金計画</t>
  </si>
  <si>
    <t>　実施計画と実績</t>
  </si>
  <si>
    <t>色のついたセルに数字を入れてください</t>
  </si>
  <si>
    <t>経営革新の内容及び既存事業との相違点</t>
  </si>
  <si>
    <r>
      <t xml:space="preserve">⑦経常利益
</t>
    </r>
    <r>
      <rPr>
        <sz val="9"/>
        <rFont val="ＭＳ Ｐゴシック"/>
        <family val="3"/>
      </rPr>
      <t>（⑤－⑥）</t>
    </r>
  </si>
  <si>
    <r>
      <t xml:space="preserve">⑫付加価値額
</t>
    </r>
    <r>
      <rPr>
        <sz val="9"/>
        <rFont val="ＭＳ Ｐゴシック"/>
        <family val="3"/>
      </rPr>
      <t>（⑤＋⑧＋⑪）</t>
    </r>
  </si>
  <si>
    <t>経営革新計画のテーマ　：</t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</si>
  <si>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</si>
  <si>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</si>
  <si>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</si>
  <si>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</si>
  <si>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</si>
  <si>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</si>
  <si>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</si>
  <si>
    <t>以下の該当する項目に○印をして下さい。</t>
  </si>
  <si>
    <t>①企業名</t>
  </si>
  <si>
    <t>②代表者名</t>
  </si>
  <si>
    <t>③資本金</t>
  </si>
  <si>
    <t>④従業員数</t>
  </si>
  <si>
    <t xml:space="preserve">⑤所在地 </t>
  </si>
  <si>
    <t>⑥電話番号</t>
  </si>
  <si>
    <t>⑦経営革新計画の概要</t>
  </si>
  <si>
    <t>（　可　 　・　　否　）　</t>
  </si>
  <si>
    <t>　　　　　承認書類の送付を希望する機関名</t>
  </si>
  <si>
    <t>有　　・　　無</t>
  </si>
  <si>
    <t>現　状　（千円）</t>
  </si>
  <si>
    <r>
      <t>⑭一人当たりの</t>
    </r>
    <r>
      <rPr>
        <sz val="10"/>
        <rFont val="ＭＳ Ｐゴシック"/>
        <family val="3"/>
      </rPr>
      <t xml:space="preserve">
</t>
    </r>
    <r>
      <rPr>
        <sz val="11"/>
        <rFont val="ＭＳ Ｐゴシック"/>
        <family val="3"/>
      </rPr>
      <t>付加価値額</t>
    </r>
    <r>
      <rPr>
        <sz val="9"/>
        <rFont val="ＭＳ Ｐゴシック"/>
        <family val="3"/>
      </rPr>
      <t>（⑫÷⑬）</t>
    </r>
  </si>
  <si>
    <t>1年後</t>
  </si>
  <si>
    <t>直近期末</t>
  </si>
  <si>
    <t>（単位　：千円）</t>
  </si>
  <si>
    <t>単　価　（単位：千円）</t>
  </si>
  <si>
    <t>株式会社日本政策金融公庫</t>
  </si>
  <si>
    <t>別府支店　　国民生活事業</t>
  </si>
  <si>
    <t>中小企業事業</t>
  </si>
  <si>
    <t>国民生活事業</t>
  </si>
  <si>
    <t>大分支店</t>
  </si>
  <si>
    <t>その他機関（○○銀行△△支店）　</t>
  </si>
  <si>
    <t>平成　　年　　月　　日</t>
  </si>
  <si>
    <t>大分県信用保証協会</t>
  </si>
  <si>
    <t>記載要領</t>
  </si>
  <si>
    <t>（単位　：千円）</t>
  </si>
  <si>
    <t>　計画が承認された場合に、当該承認を受けた計画の内容について下記関係機関に送付するこ</t>
  </si>
  <si>
    <t>大阪中小企業投資育成株式会社</t>
  </si>
  <si>
    <t>　年　月期</t>
  </si>
  <si>
    <t>第　　期</t>
  </si>
  <si>
    <t>＊上記送付は支援措置を保証するものではありません。</t>
  </si>
  <si>
    <t xml:space="preserve">  年  月期</t>
  </si>
  <si>
    <t>第  期</t>
  </si>
  <si>
    <r>
      <t>●経営革新計画　必要書類のチェックリスト　　　　　</t>
    </r>
    <r>
      <rPr>
        <b/>
        <sz val="9"/>
        <rFont val="ＭＳ Ｐゴシック"/>
        <family val="3"/>
      </rPr>
      <t>作成年月日：</t>
    </r>
  </si>
  <si>
    <t>準備</t>
  </si>
  <si>
    <t>項目</t>
  </si>
  <si>
    <t>備考</t>
  </si>
  <si>
    <t>添付資料</t>
  </si>
  <si>
    <t>□</t>
  </si>
  <si>
    <t>　過去3期分の決算書の写し</t>
  </si>
  <si>
    <t>　定款・登記簿の写し</t>
  </si>
  <si>
    <t>　会社案内パンフレット</t>
  </si>
  <si>
    <t>　製品・商品・サービスパンフレット</t>
  </si>
  <si>
    <t>オリジナルの</t>
  </si>
  <si>
    <t>　会社概要</t>
  </si>
  <si>
    <t>ビジネスプラン</t>
  </si>
  <si>
    <t>　売上高の根拠</t>
  </si>
  <si>
    <t>　新しい取り組みの利益計画</t>
  </si>
  <si>
    <t>　既存の事業の利益計画</t>
  </si>
  <si>
    <t>　統合した利益計画</t>
  </si>
  <si>
    <t>　投資と資金調達</t>
  </si>
  <si>
    <t>申請書</t>
  </si>
  <si>
    <t>　様式第6　承認申請書</t>
  </si>
  <si>
    <t>　別表1　経営革新計画</t>
  </si>
  <si>
    <t>　別表2　実施計画と実績</t>
  </si>
  <si>
    <t>　別表3　経営計画及び資金計画</t>
  </si>
  <si>
    <t>　別表4　設備投資計画</t>
  </si>
  <si>
    <t>　別表6　関係機関への連絡希望</t>
  </si>
  <si>
    <t>　別表7　事例集の作成に関するお願い</t>
  </si>
  <si>
    <t>　　作成年月日：</t>
  </si>
  <si>
    <t>任意様式</t>
  </si>
  <si>
    <t>■投資と調達の方法</t>
  </si>
  <si>
    <t>（1）設備資金の内容</t>
  </si>
  <si>
    <r>
      <t>金　額　</t>
    </r>
    <r>
      <rPr>
        <sz val="9"/>
        <rFont val="ＭＳ Ｐゴシック"/>
        <family val="3"/>
      </rPr>
      <t>（千円）</t>
    </r>
  </si>
  <si>
    <t>調達方法</t>
  </si>
  <si>
    <t>小　計</t>
  </si>
  <si>
    <t>（2）運転資金の内容</t>
  </si>
  <si>
    <t>商品等仕入れ費用</t>
  </si>
  <si>
    <t>営業経費</t>
  </si>
  <si>
    <t>必要資金の合計</t>
  </si>
  <si>
    <t>調達額の合計</t>
  </si>
  <si>
    <t>金融機関（）</t>
  </si>
  <si>
    <t>○○建設費用</t>
  </si>
  <si>
    <t>必須</t>
  </si>
  <si>
    <t>減価償却費
　※下記欄でリース料加算</t>
  </si>
  <si>
    <t>減価償却費(既存分）
※下記欄でリース料加算</t>
  </si>
  <si>
    <t>減価償却費（既存分）
※下記欄でリース料加算</t>
  </si>
  <si>
    <t>リース（賃借料）</t>
  </si>
  <si>
    <t>販管費</t>
  </si>
  <si>
    <t>※記入の必要はありません。</t>
  </si>
  <si>
    <t>※法令上、損益計算書上の減価償却費にリース（賃借料）を加算する必要があります。</t>
  </si>
  <si>
    <t>減価償却費算出用シート</t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</si>
  <si>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</si>
  <si>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</si>
  <si>
    <t>ホームページの
Wordﾌｧｲﾙ参照</t>
  </si>
  <si>
    <t>このﾌｧｲﾙ中の
シート参照</t>
  </si>
  <si>
    <r>
      <t xml:space="preserve"> </t>
    </r>
    <r>
      <rPr>
        <sz val="10"/>
        <rFont val="ＭＳ Ｐ明朝"/>
        <family val="1"/>
      </rPr>
      <t>－</t>
    </r>
    <r>
      <rPr>
        <sz val="10"/>
        <rFont val="Times New Roman"/>
        <family val="1"/>
      </rPr>
      <t xml:space="preserve"> </t>
    </r>
  </si>
  <si>
    <t>会社名及び</t>
  </si>
  <si>
    <t>代表者の職氏名</t>
  </si>
  <si>
    <t>水色のセルだけに数字又は文字を入れてください</t>
  </si>
  <si>
    <t>（新たな取り組みの概要）</t>
  </si>
  <si>
    <r>
      <rPr>
        <u val="single"/>
        <sz val="11"/>
        <rFont val="ＭＳ Ｐゴシック"/>
        <family val="3"/>
      </rPr>
      <t>（既存事業）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（新たな取り組みを始めることになったきっかけ、その背景）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（新たな取り組みの特徴、強み）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（販路）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（その他（将来的な事業構想など））</t>
    </r>
  </si>
  <si>
    <t>※支援機関や当室との協議にあたっては、ます同サイトにある「経営革新計画サマリー・会社概要等様式（プレゼンテーション利用可）」（Wordファイル）を作成してください。</t>
  </si>
  <si>
    <t>様式第9</t>
  </si>
  <si>
    <t>　中小企業等経営強化法第8条第1項の規定に基づき、別紙の計画について承認を受けたいので申請します。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</si>
</sst>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 "/>
    <numFmt numFmtId="185" formatCode="0.0_ "/>
    <numFmt numFmtId="186" formatCode="#,##0_ ;[Red]\-#,##0\ "/>
    <numFmt numFmtId="187" formatCode="0_);[Red]\(0\)"/>
    <numFmt numFmtId="188" formatCode="#,##0_);[Red]\(#,##0\)"/>
  </numFmts>
  <fonts count="69">
    <font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Times New Roman"/>
      <family val="1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color indexed="30"/>
      <name val="ＭＳ Ｐゴシック"/>
      <family val="3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name val="Times New Roman"/>
      <family val="1"/>
    </font>
    <font>
      <sz val="10"/>
      <name val="ＭＳ Ｐ明朝"/>
      <family val="1"/>
    </font>
    <font>
      <b/>
      <sz val="9"/>
      <color indexed="10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EBED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8" xfId="0" applyFont="1" applyBorder="1" applyAlignment="1">
      <alignment vertical="center"/>
    </xf>
    <xf numFmtId="38" fontId="3" fillId="0" borderId="12" xfId="49" applyFont="1" applyBorder="1" applyAlignment="1">
      <alignment horizontal="center" vertical="center"/>
    </xf>
    <xf numFmtId="57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3" fillId="0" borderId="23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22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3" fillId="0" borderId="21" xfId="49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Continuous" vertical="center"/>
    </xf>
    <xf numFmtId="0" fontId="3" fillId="33" borderId="19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35" borderId="0" xfId="0" applyFont="1" applyFill="1" applyAlignment="1">
      <alignment horizontal="left" vertical="center" indent="1"/>
    </xf>
    <xf numFmtId="0" fontId="3" fillId="3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38" fontId="1" fillId="0" borderId="10" xfId="49" applyFont="1" applyFill="1" applyBorder="1" applyAlignment="1">
      <alignment horizontal="center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38" fontId="3" fillId="0" borderId="19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8" fontId="1" fillId="0" borderId="10" xfId="49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38" fontId="3" fillId="0" borderId="10" xfId="0" applyNumberFormat="1" applyFont="1" applyBorder="1" applyAlignment="1">
      <alignment horizontal="right" vertical="center"/>
    </xf>
    <xf numFmtId="38" fontId="3" fillId="36" borderId="12" xfId="49" applyFont="1" applyFill="1" applyBorder="1" applyAlignment="1">
      <alignment vertical="center"/>
    </xf>
    <xf numFmtId="38" fontId="4" fillId="36" borderId="10" xfId="49" applyFont="1" applyFill="1" applyBorder="1" applyAlignment="1">
      <alignment horizontal="left" vertical="center"/>
    </xf>
    <xf numFmtId="38" fontId="3" fillId="0" borderId="0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8" fontId="3" fillId="0" borderId="10" xfId="0" applyNumberFormat="1" applyFont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41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33" borderId="48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0" borderId="41" xfId="0" applyFont="1" applyBorder="1" applyAlignment="1">
      <alignment horizontal="centerContinuous" vertical="center"/>
    </xf>
    <xf numFmtId="177" fontId="3" fillId="0" borderId="10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38" fontId="3" fillId="37" borderId="12" xfId="49" applyFont="1" applyFill="1" applyBorder="1" applyAlignment="1">
      <alignment vertical="center"/>
    </xf>
    <xf numFmtId="38" fontId="3" fillId="37" borderId="10" xfId="49" applyFont="1" applyFill="1" applyBorder="1" applyAlignment="1">
      <alignment vertical="center"/>
    </xf>
    <xf numFmtId="0" fontId="3" fillId="37" borderId="44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33" borderId="45" xfId="0" applyFont="1" applyFill="1" applyBorder="1" applyAlignment="1">
      <alignment horizontal="centerContinuous" vertical="center"/>
    </xf>
    <xf numFmtId="0" fontId="3" fillId="38" borderId="11" xfId="0" applyFont="1" applyFill="1" applyBorder="1" applyAlignment="1">
      <alignment horizontal="centerContinuous" vertical="center"/>
    </xf>
    <xf numFmtId="0" fontId="3" fillId="38" borderId="19" xfId="0" applyFont="1" applyFill="1" applyBorder="1" applyAlignment="1">
      <alignment horizontal="centerContinuous" vertical="center"/>
    </xf>
    <xf numFmtId="0" fontId="4" fillId="38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38" fontId="3" fillId="35" borderId="12" xfId="49" applyFont="1" applyFill="1" applyBorder="1" applyAlignment="1">
      <alignment vertical="center"/>
    </xf>
    <xf numFmtId="38" fontId="4" fillId="35" borderId="10" xfId="49" applyFont="1" applyFill="1" applyBorder="1" applyAlignment="1">
      <alignment horizontal="left" vertical="center"/>
    </xf>
    <xf numFmtId="0" fontId="3" fillId="35" borderId="44" xfId="0" applyFont="1" applyFill="1" applyBorder="1" applyAlignment="1">
      <alignment horizontal="center" vertical="center"/>
    </xf>
    <xf numFmtId="38" fontId="3" fillId="35" borderId="44" xfId="49" applyFont="1" applyFill="1" applyBorder="1" applyAlignment="1">
      <alignment horizontal="right" vertical="center"/>
    </xf>
    <xf numFmtId="0" fontId="3" fillId="38" borderId="10" xfId="0" applyFont="1" applyFill="1" applyBorder="1" applyAlignment="1">
      <alignment horizontal="center" vertical="center"/>
    </xf>
    <xf numFmtId="38" fontId="3" fillId="37" borderId="10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38" borderId="10" xfId="0" applyFont="1" applyFill="1" applyBorder="1" applyAlignment="1">
      <alignment horizontal="centerContinuous" vertical="center"/>
    </xf>
    <xf numFmtId="0" fontId="3" fillId="35" borderId="11" xfId="0" applyFont="1" applyFill="1" applyBorder="1" applyAlignment="1">
      <alignment horizontal="centerContinuous" vertical="center"/>
    </xf>
    <xf numFmtId="0" fontId="3" fillId="35" borderId="19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38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38" borderId="0" xfId="0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left" vertical="center" indent="1"/>
    </xf>
    <xf numFmtId="0" fontId="6" fillId="0" borderId="23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48" xfId="0" applyFont="1" applyFill="1" applyBorder="1" applyAlignment="1">
      <alignment vertical="center"/>
    </xf>
    <xf numFmtId="0" fontId="6" fillId="0" borderId="45" xfId="0" applyFont="1" applyFill="1" applyBorder="1" applyAlignment="1">
      <alignment/>
    </xf>
    <xf numFmtId="0" fontId="6" fillId="0" borderId="2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177" fontId="12" fillId="0" borderId="10" xfId="49" applyNumberFormat="1" applyFont="1" applyFill="1" applyBorder="1" applyAlignment="1">
      <alignment vertical="center"/>
    </xf>
    <xf numFmtId="177" fontId="12" fillId="0" borderId="14" xfId="49" applyNumberFormat="1" applyFont="1" applyFill="1" applyBorder="1" applyAlignment="1">
      <alignment vertical="center"/>
    </xf>
    <xf numFmtId="38" fontId="6" fillId="0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13" fillId="39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77" fontId="12" fillId="0" borderId="48" xfId="49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shrinkToFit="1"/>
    </xf>
    <xf numFmtId="14" fontId="1" fillId="0" borderId="0" xfId="0" applyNumberFormat="1" applyFont="1" applyFill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38" fontId="14" fillId="0" borderId="53" xfId="49" applyFont="1" applyFill="1" applyBorder="1" applyAlignment="1">
      <alignment horizontal="center" vertical="center"/>
    </xf>
    <xf numFmtId="177" fontId="12" fillId="0" borderId="11" xfId="49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left" vertical="center" indent="1"/>
    </xf>
    <xf numFmtId="38" fontId="11" fillId="0" borderId="0" xfId="49" applyFont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left" vertical="center" indent="1"/>
    </xf>
    <xf numFmtId="0" fontId="0" fillId="0" borderId="5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4" fillId="0" borderId="4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0" fillId="0" borderId="4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8" xfId="0" applyBorder="1" applyAlignment="1">
      <alignment horizontal="left" vertical="center" indent="2"/>
    </xf>
    <xf numFmtId="0" fontId="0" fillId="0" borderId="22" xfId="0" applyBorder="1" applyAlignment="1">
      <alignment horizontal="left" vertical="center" indent="2"/>
    </xf>
    <xf numFmtId="0" fontId="0" fillId="0" borderId="23" xfId="0" applyBorder="1" applyAlignment="1">
      <alignment horizontal="left" vertical="center" indent="2"/>
    </xf>
    <xf numFmtId="0" fontId="0" fillId="0" borderId="41" xfId="0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45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8" fillId="0" borderId="0" xfId="61" applyFont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14" fontId="15" fillId="0" borderId="10" xfId="61" applyNumberFormat="1" applyFont="1" applyBorder="1" applyAlignment="1">
      <alignment horizontal="center" vertical="center"/>
      <protection/>
    </xf>
    <xf numFmtId="0" fontId="0" fillId="0" borderId="0" xfId="61">
      <alignment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13" fillId="33" borderId="14" xfId="61" applyFont="1" applyFill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left" vertical="center"/>
      <protection/>
    </xf>
    <xf numFmtId="0" fontId="13" fillId="33" borderId="43" xfId="61" applyFont="1" applyFill="1" applyBorder="1" applyAlignment="1">
      <alignment vertical="center"/>
      <protection/>
    </xf>
    <xf numFmtId="0" fontId="13" fillId="33" borderId="12" xfId="61" applyFont="1" applyFill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13" fillId="0" borderId="41" xfId="61" applyFont="1" applyBorder="1" applyAlignment="1">
      <alignment vertical="center"/>
      <protection/>
    </xf>
    <xf numFmtId="0" fontId="13" fillId="0" borderId="0" xfId="61" applyFont="1" applyBorder="1">
      <alignment/>
      <protection/>
    </xf>
    <xf numFmtId="0" fontId="13" fillId="0" borderId="10" xfId="61" applyFont="1" applyBorder="1" applyAlignment="1">
      <alignment vertical="center"/>
      <protection/>
    </xf>
    <xf numFmtId="0" fontId="13" fillId="33" borderId="43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left" vertical="center"/>
      <protection/>
    </xf>
    <xf numFmtId="0" fontId="0" fillId="0" borderId="0" xfId="61" applyBorder="1">
      <alignment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horizontal="center"/>
      <protection/>
    </xf>
    <xf numFmtId="0" fontId="3" fillId="0" borderId="0" xfId="0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 shrinkToFit="1"/>
    </xf>
    <xf numFmtId="38" fontId="23" fillId="0" borderId="10" xfId="49" applyFont="1" applyFill="1" applyBorder="1" applyAlignment="1">
      <alignment vertical="center" shrinkToFit="1"/>
    </xf>
    <xf numFmtId="0" fontId="0" fillId="0" borderId="45" xfId="0" applyFont="1" applyFill="1" applyBorder="1" applyAlignment="1">
      <alignment horizontal="center" vertical="center"/>
    </xf>
    <xf numFmtId="38" fontId="11" fillId="0" borderId="45" xfId="49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39" borderId="11" xfId="0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 applyProtection="1">
      <alignment/>
      <protection locked="0"/>
    </xf>
    <xf numFmtId="0" fontId="20" fillId="0" borderId="0" xfId="0" applyFont="1" applyAlignment="1" applyProtection="1">
      <alignment vertical="center"/>
      <protection locked="0"/>
    </xf>
    <xf numFmtId="0" fontId="6" fillId="39" borderId="4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3" fillId="0" borderId="0" xfId="0" applyNumberFormat="1" applyFont="1" applyFill="1" applyAlignment="1" applyProtection="1">
      <alignment vertical="center"/>
      <protection locked="0"/>
    </xf>
    <xf numFmtId="177" fontId="12" fillId="0" borderId="14" xfId="49" applyNumberFormat="1" applyFont="1" applyFill="1" applyBorder="1" applyAlignment="1" applyProtection="1">
      <alignment vertical="center"/>
      <protection/>
    </xf>
    <xf numFmtId="177" fontId="12" fillId="0" borderId="48" xfId="49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77" fontId="12" fillId="0" borderId="10" xfId="49" applyNumberFormat="1" applyFont="1" applyFill="1" applyBorder="1" applyAlignment="1" applyProtection="1">
      <alignment vertical="center"/>
      <protection/>
    </xf>
    <xf numFmtId="0" fontId="4" fillId="40" borderId="0" xfId="0" applyFont="1" applyFill="1" applyBorder="1" applyAlignment="1" applyProtection="1">
      <alignment horizontal="right" vertical="center"/>
      <protection locked="0"/>
    </xf>
    <xf numFmtId="14" fontId="3" fillId="0" borderId="0" xfId="0" applyNumberFormat="1" applyFont="1" applyFill="1" applyBorder="1" applyAlignment="1">
      <alignment horizontal="left" vertical="center"/>
    </xf>
    <xf numFmtId="14" fontId="4" fillId="41" borderId="0" xfId="0" applyNumberFormat="1" applyFont="1" applyFill="1" applyBorder="1" applyAlignment="1">
      <alignment horizontal="right" vertical="center"/>
    </xf>
    <xf numFmtId="0" fontId="4" fillId="41" borderId="0" xfId="0" applyFont="1" applyFill="1" applyBorder="1" applyAlignment="1">
      <alignment horizontal="right" vertical="center"/>
    </xf>
    <xf numFmtId="0" fontId="3" fillId="41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24" fillId="0" borderId="10" xfId="49" applyFont="1" applyFill="1" applyBorder="1" applyAlignment="1">
      <alignment vertical="center" shrinkToFit="1"/>
    </xf>
    <xf numFmtId="0" fontId="20" fillId="0" borderId="0" xfId="0" applyFont="1" applyFill="1" applyAlignment="1" applyProtection="1">
      <alignment vertical="center"/>
      <protection locked="0"/>
    </xf>
    <xf numFmtId="0" fontId="68" fillId="0" borderId="0" xfId="0" applyFont="1" applyFill="1" applyAlignment="1">
      <alignment vertical="center"/>
    </xf>
    <xf numFmtId="0" fontId="20" fillId="42" borderId="0" xfId="0" applyFont="1" applyFill="1" applyAlignment="1" applyProtection="1">
      <alignment vertical="center"/>
      <protection locked="0"/>
    </xf>
    <xf numFmtId="0" fontId="3" fillId="42" borderId="0" xfId="0" applyFont="1" applyFill="1" applyAlignment="1">
      <alignment vertical="center"/>
    </xf>
    <xf numFmtId="0" fontId="6" fillId="42" borderId="11" xfId="0" applyFont="1" applyFill="1" applyBorder="1" applyAlignment="1">
      <alignment horizontal="left" vertical="center" indent="1"/>
    </xf>
    <xf numFmtId="0" fontId="6" fillId="42" borderId="11" xfId="0" applyFont="1" applyFill="1" applyBorder="1" applyAlignment="1">
      <alignment horizontal="centerContinuous" vertical="center"/>
    </xf>
    <xf numFmtId="0" fontId="6" fillId="42" borderId="10" xfId="0" applyFont="1" applyFill="1" applyBorder="1" applyAlignment="1">
      <alignment horizontal="center" vertical="center"/>
    </xf>
    <xf numFmtId="49" fontId="6" fillId="42" borderId="11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left" vertical="center" indent="1" shrinkToFit="1"/>
    </xf>
    <xf numFmtId="38" fontId="11" fillId="42" borderId="11" xfId="49" applyFont="1" applyFill="1" applyBorder="1" applyAlignment="1">
      <alignment vertical="center"/>
    </xf>
    <xf numFmtId="0" fontId="11" fillId="42" borderId="11" xfId="0" applyFont="1" applyFill="1" applyBorder="1" applyAlignment="1">
      <alignment vertical="center"/>
    </xf>
    <xf numFmtId="38" fontId="11" fillId="42" borderId="10" xfId="49" applyFont="1" applyFill="1" applyBorder="1" applyAlignment="1">
      <alignment vertical="center"/>
    </xf>
    <xf numFmtId="0" fontId="0" fillId="42" borderId="46" xfId="0" applyFill="1" applyBorder="1" applyAlignment="1">
      <alignment vertical="center"/>
    </xf>
    <xf numFmtId="0" fontId="0" fillId="42" borderId="47" xfId="0" applyFill="1" applyBorder="1" applyAlignment="1">
      <alignment vertical="center"/>
    </xf>
    <xf numFmtId="0" fontId="0" fillId="42" borderId="0" xfId="0" applyFill="1" applyBorder="1" applyAlignment="1">
      <alignment vertical="center"/>
    </xf>
    <xf numFmtId="0" fontId="0" fillId="42" borderId="21" xfId="0" applyFill="1" applyBorder="1" applyAlignment="1">
      <alignment vertical="center"/>
    </xf>
    <xf numFmtId="0" fontId="0" fillId="42" borderId="41" xfId="0" applyFill="1" applyBorder="1" applyAlignment="1">
      <alignment vertical="center"/>
    </xf>
    <xf numFmtId="0" fontId="0" fillId="42" borderId="20" xfId="0" applyFill="1" applyBorder="1" applyAlignment="1">
      <alignment vertical="center"/>
    </xf>
    <xf numFmtId="0" fontId="0" fillId="42" borderId="0" xfId="0" applyFill="1" applyAlignment="1">
      <alignment/>
    </xf>
    <xf numFmtId="14" fontId="4" fillId="42" borderId="0" xfId="0" applyNumberFormat="1" applyFont="1" applyFill="1" applyBorder="1" applyAlignment="1">
      <alignment horizontal="right" vertical="center"/>
    </xf>
    <xf numFmtId="0" fontId="0" fillId="42" borderId="10" xfId="0" applyFill="1" applyBorder="1" applyAlignment="1">
      <alignment horizontal="left" vertical="center"/>
    </xf>
    <xf numFmtId="38" fontId="23" fillId="42" borderId="10" xfId="49" applyFont="1" applyFill="1" applyBorder="1" applyAlignment="1">
      <alignment vertical="center" shrinkToFit="1"/>
    </xf>
    <xf numFmtId="0" fontId="0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21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6" fillId="0" borderId="10" xfId="61" applyFont="1" applyBorder="1" applyAlignment="1">
      <alignment horizontal="center" vertical="center" wrapText="1"/>
      <protection/>
    </xf>
    <xf numFmtId="0" fontId="11" fillId="39" borderId="19" xfId="0" applyFont="1" applyFill="1" applyBorder="1" applyAlignment="1" applyProtection="1">
      <alignment horizontal="center" vertical="center"/>
      <protection locked="0"/>
    </xf>
    <xf numFmtId="0" fontId="6" fillId="39" borderId="19" xfId="0" applyFont="1" applyFill="1" applyBorder="1" applyAlignment="1" applyProtection="1">
      <alignment horizontal="center" vertical="center"/>
      <protection locked="0"/>
    </xf>
    <xf numFmtId="0" fontId="13" fillId="39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4" fillId="4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39" borderId="1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77" fontId="6" fillId="0" borderId="48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38" fontId="27" fillId="0" borderId="14" xfId="49" applyFont="1" applyFill="1" applyBorder="1" applyAlignment="1">
      <alignment vertical="center"/>
    </xf>
    <xf numFmtId="38" fontId="19" fillId="0" borderId="14" xfId="49" applyFont="1" applyFill="1" applyBorder="1" applyAlignment="1">
      <alignment vertical="center"/>
    </xf>
    <xf numFmtId="38" fontId="28" fillId="0" borderId="53" xfId="49" applyFont="1" applyFill="1" applyBorder="1" applyAlignment="1">
      <alignment horizontal="center" vertical="center"/>
    </xf>
    <xf numFmtId="38" fontId="27" fillId="0" borderId="10" xfId="49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8" fontId="19" fillId="0" borderId="11" xfId="0" applyNumberFormat="1" applyFont="1" applyFill="1" applyBorder="1" applyAlignment="1">
      <alignment horizontal="right" vertical="center"/>
    </xf>
    <xf numFmtId="38" fontId="19" fillId="0" borderId="10" xfId="49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0" fontId="6" fillId="39" borderId="14" xfId="0" applyFont="1" applyFill="1" applyBorder="1" applyAlignment="1" applyProtection="1">
      <alignment horizontal="center" vertical="center"/>
      <protection locked="0"/>
    </xf>
    <xf numFmtId="38" fontId="19" fillId="39" borderId="10" xfId="49" applyFont="1" applyFill="1" applyBorder="1" applyAlignment="1" applyProtection="1">
      <alignment vertical="center"/>
      <protection locked="0"/>
    </xf>
    <xf numFmtId="38" fontId="19" fillId="0" borderId="10" xfId="49" applyFont="1" applyFill="1" applyBorder="1" applyAlignment="1" applyProtection="1">
      <alignment vertical="center"/>
      <protection/>
    </xf>
    <xf numFmtId="38" fontId="27" fillId="0" borderId="10" xfId="49" applyFont="1" applyFill="1" applyBorder="1" applyAlignment="1" applyProtection="1">
      <alignment vertical="center"/>
      <protection/>
    </xf>
    <xf numFmtId="38" fontId="27" fillId="39" borderId="10" xfId="49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38" fontId="19" fillId="39" borderId="11" xfId="0" applyNumberFormat="1" applyFont="1" applyFill="1" applyBorder="1" applyAlignment="1" applyProtection="1">
      <alignment horizontal="right" vertical="center"/>
      <protection locked="0"/>
    </xf>
    <xf numFmtId="38" fontId="27" fillId="39" borderId="14" xfId="49" applyFont="1" applyFill="1" applyBorder="1" applyAlignment="1" applyProtection="1">
      <alignment vertical="center"/>
      <protection locked="0"/>
    </xf>
    <xf numFmtId="38" fontId="6" fillId="0" borderId="0" xfId="0" applyNumberFormat="1" applyFont="1" applyFill="1" applyBorder="1" applyAlignment="1">
      <alignment vertical="center"/>
    </xf>
    <xf numFmtId="38" fontId="19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88" fontId="19" fillId="0" borderId="10" xfId="0" applyNumberFormat="1" applyFont="1" applyFill="1" applyBorder="1" applyAlignment="1">
      <alignment vertical="center"/>
    </xf>
    <xf numFmtId="187" fontId="19" fillId="0" borderId="10" xfId="0" applyNumberFormat="1" applyFont="1" applyFill="1" applyBorder="1" applyAlignment="1">
      <alignment horizontal="center" vertical="center"/>
    </xf>
    <xf numFmtId="188" fontId="19" fillId="0" borderId="14" xfId="0" applyNumberFormat="1" applyFont="1" applyFill="1" applyBorder="1" applyAlignment="1">
      <alignment vertical="center"/>
    </xf>
    <xf numFmtId="188" fontId="27" fillId="0" borderId="56" xfId="0" applyNumberFormat="1" applyFont="1" applyFill="1" applyBorder="1" applyAlignment="1">
      <alignment vertical="center"/>
    </xf>
    <xf numFmtId="188" fontId="19" fillId="0" borderId="12" xfId="0" applyNumberFormat="1" applyFont="1" applyFill="1" applyBorder="1" applyAlignment="1">
      <alignment vertical="center"/>
    </xf>
    <xf numFmtId="187" fontId="19" fillId="0" borderId="12" xfId="0" applyNumberFormat="1" applyFont="1" applyFill="1" applyBorder="1" applyAlignment="1">
      <alignment horizontal="center" vertical="center"/>
    </xf>
    <xf numFmtId="188" fontId="19" fillId="0" borderId="12" xfId="0" applyNumberFormat="1" applyFont="1" applyFill="1" applyBorder="1" applyAlignment="1" applyProtection="1">
      <alignment horizontal="right" vertical="center"/>
      <protection locked="0"/>
    </xf>
    <xf numFmtId="188" fontId="19" fillId="0" borderId="10" xfId="0" applyNumberFormat="1" applyFont="1" applyFill="1" applyBorder="1" applyAlignment="1" applyProtection="1">
      <alignment horizontal="right" vertical="center"/>
      <protection locked="0"/>
    </xf>
    <xf numFmtId="188" fontId="19" fillId="0" borderId="1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7" fontId="1" fillId="0" borderId="0" xfId="0" applyNumberFormat="1" applyFont="1" applyFill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177" fontId="12" fillId="0" borderId="0" xfId="0" applyNumberFormat="1" applyFont="1" applyFill="1" applyAlignment="1" applyProtection="1">
      <alignment vertical="center"/>
      <protection/>
    </xf>
    <xf numFmtId="38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 vertical="center"/>
      <protection/>
    </xf>
    <xf numFmtId="38" fontId="19" fillId="0" borderId="10" xfId="49" applyFont="1" applyFill="1" applyBorder="1" applyAlignment="1" applyProtection="1">
      <alignment vertical="center"/>
      <protection locked="0"/>
    </xf>
    <xf numFmtId="38" fontId="27" fillId="0" borderId="10" xfId="49" applyFont="1" applyFill="1" applyBorder="1" applyAlignment="1" applyProtection="1">
      <alignment vertical="center"/>
      <protection locked="0"/>
    </xf>
    <xf numFmtId="0" fontId="0" fillId="40" borderId="0" xfId="0" applyFill="1" applyAlignment="1" applyProtection="1">
      <alignment/>
      <protection/>
    </xf>
    <xf numFmtId="177" fontId="3" fillId="40" borderId="0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6" fillId="42" borderId="0" xfId="0" applyFont="1" applyFill="1" applyAlignment="1" applyProtection="1">
      <alignment horizontal="right" vertical="center"/>
      <protection locked="0"/>
    </xf>
    <xf numFmtId="188" fontId="19" fillId="42" borderId="10" xfId="0" applyNumberFormat="1" applyFont="1" applyFill="1" applyBorder="1" applyAlignment="1" applyProtection="1">
      <alignment horizontal="right" vertical="center"/>
      <protection locked="0"/>
    </xf>
    <xf numFmtId="188" fontId="28" fillId="42" borderId="10" xfId="0" applyNumberFormat="1" applyFont="1" applyFill="1" applyBorder="1" applyAlignment="1" applyProtection="1">
      <alignment horizontal="right" vertical="center"/>
      <protection locked="0"/>
    </xf>
    <xf numFmtId="188" fontId="19" fillId="42" borderId="12" xfId="0" applyNumberFormat="1" applyFont="1" applyFill="1" applyBorder="1" applyAlignment="1" applyProtection="1">
      <alignment horizontal="right" vertical="center"/>
      <protection locked="0"/>
    </xf>
    <xf numFmtId="0" fontId="0" fillId="42" borderId="0" xfId="0" applyFill="1" applyAlignment="1">
      <alignment vertical="center"/>
    </xf>
    <xf numFmtId="0" fontId="17" fillId="42" borderId="0" xfId="0" applyFont="1" applyFill="1" applyAlignment="1">
      <alignment vertical="center"/>
    </xf>
    <xf numFmtId="0" fontId="17" fillId="42" borderId="0" xfId="0" applyFont="1" applyFill="1" applyAlignment="1">
      <alignment horizontal="right" vertical="center"/>
    </xf>
    <xf numFmtId="0" fontId="17" fillId="42" borderId="0" xfId="0" applyFont="1" applyFill="1" applyAlignment="1" applyProtection="1">
      <alignment vertical="center"/>
      <protection locked="0"/>
    </xf>
    <xf numFmtId="0" fontId="17" fillId="42" borderId="0" xfId="0" applyFont="1" applyFill="1" applyAlignment="1" applyProtection="1">
      <alignment horizontal="left" vertical="center"/>
      <protection locked="0"/>
    </xf>
    <xf numFmtId="0" fontId="17" fillId="42" borderId="0" xfId="0" applyFont="1" applyFill="1" applyAlignment="1" applyProtection="1">
      <alignment horizontal="center" vertical="center"/>
      <protection locked="0"/>
    </xf>
    <xf numFmtId="0" fontId="17" fillId="42" borderId="0" xfId="0" applyFont="1" applyFill="1" applyAlignment="1" applyProtection="1">
      <alignment horizontal="right" vertical="center"/>
      <protection locked="0"/>
    </xf>
    <xf numFmtId="0" fontId="20" fillId="40" borderId="0" xfId="0" applyFont="1" applyFill="1" applyAlignment="1" applyProtection="1">
      <alignment vertical="top"/>
      <protection locked="0"/>
    </xf>
    <xf numFmtId="0" fontId="29" fillId="40" borderId="0" xfId="0" applyFont="1" applyFill="1" applyAlignment="1" applyProtection="1">
      <alignment vertical="center"/>
      <protection locked="0"/>
    </xf>
    <xf numFmtId="0" fontId="3" fillId="43" borderId="0" xfId="0" applyFont="1" applyFill="1" applyAlignment="1">
      <alignment horizontal="center" vertical="center"/>
    </xf>
    <xf numFmtId="0" fontId="20" fillId="43" borderId="0" xfId="0" applyFont="1" applyFill="1" applyAlignment="1" applyProtection="1">
      <alignment vertical="center"/>
      <protection locked="0"/>
    </xf>
    <xf numFmtId="0" fontId="3" fillId="43" borderId="0" xfId="0" applyFont="1" applyFill="1" applyAlignment="1">
      <alignment vertical="center"/>
    </xf>
    <xf numFmtId="0" fontId="5" fillId="43" borderId="0" xfId="0" applyFont="1" applyFill="1" applyAlignment="1">
      <alignment vertical="center"/>
    </xf>
    <xf numFmtId="0" fontId="0" fillId="43" borderId="0" xfId="0" applyFont="1" applyFill="1" applyAlignment="1">
      <alignment horizontal="right" vertical="center"/>
    </xf>
    <xf numFmtId="0" fontId="3" fillId="43" borderId="11" xfId="0" applyFont="1" applyFill="1" applyBorder="1" applyAlignment="1">
      <alignment horizontal="center" vertical="center"/>
    </xf>
    <xf numFmtId="0" fontId="6" fillId="43" borderId="45" xfId="0" applyFont="1" applyFill="1" applyBorder="1" applyAlignment="1">
      <alignment vertical="center"/>
    </xf>
    <xf numFmtId="0" fontId="3" fillId="43" borderId="45" xfId="0" applyFont="1" applyFill="1" applyBorder="1" applyAlignment="1">
      <alignment vertical="center"/>
    </xf>
    <xf numFmtId="0" fontId="3" fillId="43" borderId="19" xfId="0" applyFont="1" applyFill="1" applyBorder="1" applyAlignment="1">
      <alignment vertical="center"/>
    </xf>
    <xf numFmtId="0" fontId="6" fillId="43" borderId="11" xfId="0" applyFont="1" applyFill="1" applyBorder="1" applyAlignment="1">
      <alignment horizontal="centerContinuous" vertical="center"/>
    </xf>
    <xf numFmtId="0" fontId="3" fillId="43" borderId="45" xfId="0" applyFont="1" applyFill="1" applyBorder="1" applyAlignment="1">
      <alignment horizontal="centerContinuous" vertical="center"/>
    </xf>
    <xf numFmtId="0" fontId="3" fillId="43" borderId="19" xfId="0" applyFont="1" applyFill="1" applyBorder="1" applyAlignment="1">
      <alignment horizontal="centerContinuous" vertical="center"/>
    </xf>
    <xf numFmtId="0" fontId="3" fillId="43" borderId="48" xfId="0" applyFont="1" applyFill="1" applyBorder="1" applyAlignment="1">
      <alignment horizontal="center" vertical="center"/>
    </xf>
    <xf numFmtId="0" fontId="6" fillId="43" borderId="46" xfId="0" applyFont="1" applyFill="1" applyBorder="1" applyAlignment="1">
      <alignment vertical="center"/>
    </xf>
    <xf numFmtId="0" fontId="3" fillId="43" borderId="48" xfId="0" applyFont="1" applyFill="1" applyBorder="1" applyAlignment="1">
      <alignment vertical="center"/>
    </xf>
    <xf numFmtId="0" fontId="3" fillId="43" borderId="46" xfId="0" applyFont="1" applyFill="1" applyBorder="1" applyAlignment="1">
      <alignment vertical="center"/>
    </xf>
    <xf numFmtId="0" fontId="3" fillId="43" borderId="47" xfId="0" applyFont="1" applyFill="1" applyBorder="1" applyAlignment="1">
      <alignment vertical="center"/>
    </xf>
    <xf numFmtId="0" fontId="3" fillId="43" borderId="22" xfId="0" applyFont="1" applyFill="1" applyBorder="1" applyAlignment="1">
      <alignment horizontal="center" vertical="center"/>
    </xf>
    <xf numFmtId="0" fontId="6" fillId="43" borderId="0" xfId="0" applyFont="1" applyFill="1" applyBorder="1" applyAlignment="1">
      <alignment vertical="center"/>
    </xf>
    <xf numFmtId="0" fontId="3" fillId="43" borderId="22" xfId="0" applyFont="1" applyFill="1" applyBorder="1" applyAlignment="1">
      <alignment vertical="center"/>
    </xf>
    <xf numFmtId="0" fontId="3" fillId="43" borderId="0" xfId="0" applyFont="1" applyFill="1" applyBorder="1" applyAlignment="1">
      <alignment vertical="center"/>
    </xf>
    <xf numFmtId="0" fontId="3" fillId="43" borderId="21" xfId="0" applyFont="1" applyFill="1" applyBorder="1" applyAlignment="1">
      <alignment vertical="center"/>
    </xf>
    <xf numFmtId="0" fontId="3" fillId="43" borderId="23" xfId="0" applyFont="1" applyFill="1" applyBorder="1" applyAlignment="1">
      <alignment horizontal="center" vertical="center"/>
    </xf>
    <xf numFmtId="0" fontId="6" fillId="43" borderId="41" xfId="0" applyFont="1" applyFill="1" applyBorder="1" applyAlignment="1">
      <alignment vertical="center"/>
    </xf>
    <xf numFmtId="0" fontId="3" fillId="43" borderId="23" xfId="0" applyFont="1" applyFill="1" applyBorder="1" applyAlignment="1">
      <alignment vertical="center"/>
    </xf>
    <xf numFmtId="0" fontId="3" fillId="43" borderId="41" xfId="0" applyFont="1" applyFill="1" applyBorder="1" applyAlignment="1">
      <alignment vertical="center"/>
    </xf>
    <xf numFmtId="0" fontId="3" fillId="43" borderId="20" xfId="0" applyFont="1" applyFill="1" applyBorder="1" applyAlignment="1">
      <alignment vertical="center"/>
    </xf>
    <xf numFmtId="0" fontId="6" fillId="43" borderId="11" xfId="0" applyFont="1" applyFill="1" applyBorder="1" applyAlignment="1">
      <alignment horizontal="center" vertical="center"/>
    </xf>
    <xf numFmtId="0" fontId="3" fillId="43" borderId="45" xfId="0" applyFont="1" applyFill="1" applyBorder="1" applyAlignment="1">
      <alignment horizontal="center" vertical="center"/>
    </xf>
    <xf numFmtId="0" fontId="3" fillId="43" borderId="19" xfId="0" applyFont="1" applyFill="1" applyBorder="1" applyAlignment="1">
      <alignment horizontal="center" vertical="center"/>
    </xf>
    <xf numFmtId="49" fontId="3" fillId="43" borderId="48" xfId="0" applyNumberFormat="1" applyFont="1" applyFill="1" applyBorder="1" applyAlignment="1">
      <alignment horizontal="center" vertical="center"/>
    </xf>
    <xf numFmtId="0" fontId="6" fillId="43" borderId="0" xfId="0" applyFont="1" applyFill="1" applyBorder="1" applyAlignment="1">
      <alignment horizontal="left" vertical="center"/>
    </xf>
    <xf numFmtId="49" fontId="3" fillId="43" borderId="22" xfId="0" applyNumberFormat="1" applyFont="1" applyFill="1" applyBorder="1" applyAlignment="1">
      <alignment horizontal="center" vertical="center"/>
    </xf>
    <xf numFmtId="0" fontId="6" fillId="43" borderId="46" xfId="0" applyFont="1" applyFill="1" applyBorder="1" applyAlignment="1">
      <alignment horizontal="left" vertical="center"/>
    </xf>
    <xf numFmtId="49" fontId="6" fillId="4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39" borderId="11" xfId="0" applyFont="1" applyFill="1" applyBorder="1" applyAlignment="1" applyProtection="1">
      <alignment horizontal="center" vertical="center"/>
      <protection locked="0"/>
    </xf>
    <xf numFmtId="0" fontId="0" fillId="39" borderId="45" xfId="0" applyFill="1" applyBorder="1" applyAlignment="1" applyProtection="1">
      <alignment horizontal="center" vertical="center"/>
      <protection locked="0"/>
    </xf>
    <xf numFmtId="0" fontId="0" fillId="39" borderId="19" xfId="0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7" fillId="42" borderId="0" xfId="0" applyFont="1" applyFill="1" applyAlignment="1" applyProtection="1">
      <alignment horizontal="right" vertical="center"/>
      <protection locked="0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43" borderId="46" xfId="0" applyFont="1" applyFill="1" applyBorder="1" applyAlignment="1" applyProtection="1">
      <alignment horizontal="left" vertical="center"/>
      <protection locked="0"/>
    </xf>
    <xf numFmtId="0" fontId="0" fillId="43" borderId="47" xfId="0" applyFill="1" applyBorder="1" applyAlignment="1" applyProtection="1">
      <alignment horizontal="left" vertical="center"/>
      <protection locked="0"/>
    </xf>
    <xf numFmtId="0" fontId="3" fillId="43" borderId="0" xfId="0" applyFont="1" applyFill="1" applyBorder="1" applyAlignment="1" applyProtection="1">
      <alignment vertical="center"/>
      <protection locked="0"/>
    </xf>
    <xf numFmtId="0" fontId="0" fillId="43" borderId="21" xfId="0" applyFill="1" applyBorder="1" applyAlignment="1" applyProtection="1">
      <alignment vertical="center"/>
      <protection locked="0"/>
    </xf>
    <xf numFmtId="0" fontId="3" fillId="43" borderId="41" xfId="0" applyFont="1" applyFill="1" applyBorder="1" applyAlignment="1" applyProtection="1">
      <alignment vertical="center"/>
      <protection locked="0"/>
    </xf>
    <xf numFmtId="0" fontId="0" fillId="43" borderId="20" xfId="0" applyFill="1" applyBorder="1" applyAlignment="1" applyProtection="1">
      <alignment vertical="center"/>
      <protection locked="0"/>
    </xf>
    <xf numFmtId="0" fontId="3" fillId="43" borderId="45" xfId="0" applyFont="1" applyFill="1" applyBorder="1" applyAlignment="1" applyProtection="1">
      <alignment vertical="center" wrapText="1"/>
      <protection locked="0"/>
    </xf>
    <xf numFmtId="0" fontId="0" fillId="43" borderId="45" xfId="0" applyFill="1" applyBorder="1" applyAlignment="1">
      <alignment/>
    </xf>
    <xf numFmtId="0" fontId="0" fillId="43" borderId="19" xfId="0" applyFill="1" applyBorder="1" applyAlignment="1">
      <alignment/>
    </xf>
    <xf numFmtId="0" fontId="6" fillId="43" borderId="48" xfId="0" applyFont="1" applyFill="1" applyBorder="1" applyAlignment="1">
      <alignment horizontal="center" vertical="center" shrinkToFit="1"/>
    </xf>
    <xf numFmtId="0" fontId="0" fillId="43" borderId="46" xfId="0" applyFill="1" applyBorder="1" applyAlignment="1">
      <alignment horizontal="center" vertical="center" shrinkToFit="1"/>
    </xf>
    <xf numFmtId="0" fontId="30" fillId="43" borderId="22" xfId="0" applyFont="1" applyFill="1" applyBorder="1" applyAlignment="1" applyProtection="1">
      <alignment horizontal="left" vertical="top" wrapText="1" indent="1"/>
      <protection locked="0"/>
    </xf>
    <xf numFmtId="0" fontId="0" fillId="43" borderId="0" xfId="0" applyFill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0" xfId="0" applyFill="1" applyBorder="1" applyAlignment="1" applyProtection="1">
      <alignment horizontal="left" vertical="top" wrapText="1"/>
      <protection locked="0"/>
    </xf>
    <xf numFmtId="0" fontId="0" fillId="43" borderId="0" xfId="0" applyFont="1" applyFill="1" applyAlignment="1">
      <alignment horizontal="left" vertical="top"/>
    </xf>
    <xf numFmtId="0" fontId="0" fillId="43" borderId="21" xfId="0" applyFont="1" applyFill="1" applyBorder="1" applyAlignment="1">
      <alignment horizontal="left" vertical="top"/>
    </xf>
    <xf numFmtId="0" fontId="0" fillId="43" borderId="41" xfId="0" applyFont="1" applyFill="1" applyBorder="1" applyAlignment="1">
      <alignment horizontal="left" vertical="top"/>
    </xf>
    <xf numFmtId="0" fontId="0" fillId="43" borderId="20" xfId="0" applyFont="1" applyFill="1" applyBorder="1" applyAlignment="1">
      <alignment horizontal="left" vertical="top"/>
    </xf>
    <xf numFmtId="0" fontId="6" fillId="43" borderId="11" xfId="0" applyFont="1" applyFill="1" applyBorder="1" applyAlignment="1">
      <alignment horizontal="center" vertical="center"/>
    </xf>
    <xf numFmtId="0" fontId="6" fillId="43" borderId="45" xfId="0" applyFont="1" applyFill="1" applyBorder="1" applyAlignment="1">
      <alignment horizontal="center" vertical="center"/>
    </xf>
    <xf numFmtId="0" fontId="6" fillId="43" borderId="19" xfId="0" applyFont="1" applyFill="1" applyBorder="1" applyAlignment="1">
      <alignment horizontal="center" vertical="center"/>
    </xf>
    <xf numFmtId="0" fontId="3" fillId="43" borderId="45" xfId="0" applyFont="1" applyFill="1" applyBorder="1" applyAlignment="1">
      <alignment horizontal="center" vertical="center"/>
    </xf>
    <xf numFmtId="0" fontId="3" fillId="43" borderId="19" xfId="0" applyFont="1" applyFill="1" applyBorder="1" applyAlignment="1">
      <alignment horizontal="center" vertical="center"/>
    </xf>
    <xf numFmtId="38" fontId="11" fillId="43" borderId="11" xfId="0" applyNumberFormat="1" applyFont="1" applyFill="1" applyBorder="1" applyAlignment="1">
      <alignment horizontal="center" vertical="center"/>
    </xf>
    <xf numFmtId="38" fontId="11" fillId="43" borderId="19" xfId="0" applyNumberFormat="1" applyFont="1" applyFill="1" applyBorder="1" applyAlignment="1">
      <alignment horizontal="center" vertical="center"/>
    </xf>
    <xf numFmtId="10" fontId="11" fillId="43" borderId="11" xfId="42" applyNumberFormat="1" applyFont="1" applyFill="1" applyBorder="1" applyAlignment="1">
      <alignment horizontal="center" vertical="center"/>
    </xf>
    <xf numFmtId="10" fontId="11" fillId="43" borderId="45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42" borderId="11" xfId="0" applyFont="1" applyFill="1" applyBorder="1" applyAlignment="1">
      <alignment horizontal="left" vertical="center" indent="1"/>
    </xf>
    <xf numFmtId="0" fontId="0" fillId="42" borderId="19" xfId="0" applyFill="1" applyBorder="1" applyAlignment="1">
      <alignment horizontal="left" indent="1"/>
    </xf>
    <xf numFmtId="179" fontId="11" fillId="42" borderId="11" xfId="0" applyNumberFormat="1" applyFont="1" applyFill="1" applyBorder="1" applyAlignment="1">
      <alignment horizontal="right" vertical="center"/>
    </xf>
    <xf numFmtId="179" fontId="11" fillId="42" borderId="19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3" fillId="0" borderId="41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 textRotation="255"/>
    </xf>
    <xf numFmtId="0" fontId="17" fillId="42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42" borderId="11" xfId="0" applyFont="1" applyFill="1" applyBorder="1" applyAlignment="1">
      <alignment horizontal="center" vertical="center"/>
    </xf>
    <xf numFmtId="0" fontId="17" fillId="42" borderId="45" xfId="0" applyFont="1" applyFill="1" applyBorder="1" applyAlignment="1">
      <alignment horizontal="center" vertical="center"/>
    </xf>
    <xf numFmtId="0" fontId="17" fillId="42" borderId="1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 textRotation="255" wrapText="1"/>
    </xf>
    <xf numFmtId="0" fontId="17" fillId="0" borderId="43" xfId="0" applyFont="1" applyFill="1" applyBorder="1" applyAlignment="1">
      <alignment vertical="center" textRotation="255" wrapText="1"/>
    </xf>
    <xf numFmtId="0" fontId="17" fillId="0" borderId="12" xfId="0" applyFont="1" applyFill="1" applyBorder="1" applyAlignment="1">
      <alignment vertical="center" textRotation="255" wrapText="1"/>
    </xf>
    <xf numFmtId="38" fontId="3" fillId="0" borderId="11" xfId="0" applyNumberFormat="1" applyFont="1" applyFill="1" applyBorder="1" applyAlignment="1">
      <alignment horizontal="center" vertical="center"/>
    </xf>
    <xf numFmtId="0" fontId="3" fillId="44" borderId="45" xfId="0" applyFont="1" applyFill="1" applyBorder="1" applyAlignment="1" applyProtection="1">
      <alignment horizontal="center" vertical="center"/>
      <protection locked="0"/>
    </xf>
    <xf numFmtId="0" fontId="3" fillId="44" borderId="1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0</xdr:row>
      <xdr:rowOff>238125</xdr:rowOff>
    </xdr:from>
    <xdr:to>
      <xdr:col>5</xdr:col>
      <xdr:colOff>123825</xdr:colOff>
      <xdr:row>2</xdr:row>
      <xdr:rowOff>47625</xdr:rowOff>
    </xdr:to>
    <xdr:sp>
      <xdr:nvSpPr>
        <xdr:cNvPr id="1" name="角丸四角形吹き出し 1"/>
        <xdr:cNvSpPr>
          <a:spLocks/>
        </xdr:cNvSpPr>
      </xdr:nvSpPr>
      <xdr:spPr>
        <a:xfrm>
          <a:off x="1600200" y="238125"/>
          <a:ext cx="1876425" cy="266700"/>
        </a:xfrm>
        <a:prstGeom prst="wedgeRoundRectCallout">
          <a:avLst>
            <a:gd name="adj1" fmla="val -52337"/>
            <a:gd name="adj2" fmla="val 13075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御社名を入れてください。</a:t>
          </a:r>
        </a:p>
      </xdr:txBody>
    </xdr:sp>
    <xdr:clientData/>
  </xdr:twoCellAnchor>
  <xdr:twoCellAnchor>
    <xdr:from>
      <xdr:col>5</xdr:col>
      <xdr:colOff>285750</xdr:colOff>
      <xdr:row>0</xdr:row>
      <xdr:rowOff>171450</xdr:rowOff>
    </xdr:from>
    <xdr:to>
      <xdr:col>10</xdr:col>
      <xdr:colOff>0</xdr:colOff>
      <xdr:row>1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638550" y="171450"/>
          <a:ext cx="38385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このシートの数値は「総合した利益計画」のシートに飛びます。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38100</xdr:rowOff>
    </xdr:from>
    <xdr:to>
      <xdr:col>17</xdr:col>
      <xdr:colOff>228600</xdr:colOff>
      <xdr:row>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00950" y="38100"/>
          <a:ext cx="38385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このシートの数値は「総合した利益計画」のシートに飛びます。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104775</xdr:colOff>
      <xdr:row>17</xdr:row>
      <xdr:rowOff>85725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3706475" y="559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0</xdr:colOff>
      <xdr:row>0</xdr:row>
      <xdr:rowOff>123825</xdr:rowOff>
    </xdr:from>
    <xdr:to>
      <xdr:col>12</xdr:col>
      <xdr:colOff>609600</xdr:colOff>
      <xdr:row>0</xdr:row>
      <xdr:rowOff>400050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14775" y="123825"/>
          <a:ext cx="36385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76200</xdr:rowOff>
    </xdr:from>
    <xdr:to>
      <xdr:col>1</xdr:col>
      <xdr:colOff>247650</xdr:colOff>
      <xdr:row>9</xdr:row>
      <xdr:rowOff>9525</xdr:rowOff>
    </xdr:to>
    <xdr:sp>
      <xdr:nvSpPr>
        <xdr:cNvPr id="1" name="Oval 1"/>
        <xdr:cNvSpPr>
          <a:spLocks/>
        </xdr:cNvSpPr>
      </xdr:nvSpPr>
      <xdr:spPr>
        <a:xfrm>
          <a:off x="76200" y="2247900"/>
          <a:ext cx="238125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33</xdr:row>
      <xdr:rowOff>9525</xdr:rowOff>
    </xdr:from>
    <xdr:to>
      <xdr:col>12</xdr:col>
      <xdr:colOff>152400</xdr:colOff>
      <xdr:row>34</xdr:row>
      <xdr:rowOff>19050</xdr:rowOff>
    </xdr:to>
    <xdr:sp>
      <xdr:nvSpPr>
        <xdr:cNvPr id="1" name="Oval 1"/>
        <xdr:cNvSpPr>
          <a:spLocks/>
        </xdr:cNvSpPr>
      </xdr:nvSpPr>
      <xdr:spPr>
        <a:xfrm>
          <a:off x="7772400" y="10801350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33</xdr:row>
      <xdr:rowOff>161925</xdr:rowOff>
    </xdr:from>
    <xdr:to>
      <xdr:col>12</xdr:col>
      <xdr:colOff>304800</xdr:colOff>
      <xdr:row>34</xdr:row>
      <xdr:rowOff>171450</xdr:rowOff>
    </xdr:to>
    <xdr:sp>
      <xdr:nvSpPr>
        <xdr:cNvPr id="2" name="Oval 2"/>
        <xdr:cNvSpPr>
          <a:spLocks/>
        </xdr:cNvSpPr>
      </xdr:nvSpPr>
      <xdr:spPr>
        <a:xfrm>
          <a:off x="7924800" y="10953750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34</xdr:row>
      <xdr:rowOff>85725</xdr:rowOff>
    </xdr:from>
    <xdr:to>
      <xdr:col>12</xdr:col>
      <xdr:colOff>457200</xdr:colOff>
      <xdr:row>35</xdr:row>
      <xdr:rowOff>95250</xdr:rowOff>
    </xdr:to>
    <xdr:sp>
      <xdr:nvSpPr>
        <xdr:cNvPr id="3" name="Oval 3"/>
        <xdr:cNvSpPr>
          <a:spLocks/>
        </xdr:cNvSpPr>
      </xdr:nvSpPr>
      <xdr:spPr>
        <a:xfrm>
          <a:off x="8077200" y="11106150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8</xdr:row>
      <xdr:rowOff>66675</xdr:rowOff>
    </xdr:from>
    <xdr:to>
      <xdr:col>11</xdr:col>
      <xdr:colOff>628650</xdr:colOff>
      <xdr:row>8</xdr:row>
      <xdr:rowOff>304800</xdr:rowOff>
    </xdr:to>
    <xdr:sp>
      <xdr:nvSpPr>
        <xdr:cNvPr id="1" name="Oval 1"/>
        <xdr:cNvSpPr>
          <a:spLocks/>
        </xdr:cNvSpPr>
      </xdr:nvSpPr>
      <xdr:spPr>
        <a:xfrm>
          <a:off x="7858125" y="20288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200025</xdr:rowOff>
    </xdr:from>
    <xdr:to>
      <xdr:col>11</xdr:col>
      <xdr:colOff>581025</xdr:colOff>
      <xdr:row>7</xdr:row>
      <xdr:rowOff>438150</xdr:rowOff>
    </xdr:to>
    <xdr:sp>
      <xdr:nvSpPr>
        <xdr:cNvPr id="2" name="Oval 1"/>
        <xdr:cNvSpPr>
          <a:spLocks/>
        </xdr:cNvSpPr>
      </xdr:nvSpPr>
      <xdr:spPr>
        <a:xfrm>
          <a:off x="7810500" y="16478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13</xdr:row>
      <xdr:rowOff>76200</xdr:rowOff>
    </xdr:from>
    <xdr:to>
      <xdr:col>11</xdr:col>
      <xdr:colOff>619125</xdr:colOff>
      <xdr:row>13</xdr:row>
      <xdr:rowOff>314325</xdr:rowOff>
    </xdr:to>
    <xdr:sp>
      <xdr:nvSpPr>
        <xdr:cNvPr id="3" name="Oval 1"/>
        <xdr:cNvSpPr>
          <a:spLocks/>
        </xdr:cNvSpPr>
      </xdr:nvSpPr>
      <xdr:spPr>
        <a:xfrm>
          <a:off x="7848600" y="45053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12</xdr:row>
      <xdr:rowOff>180975</xdr:rowOff>
    </xdr:from>
    <xdr:to>
      <xdr:col>11</xdr:col>
      <xdr:colOff>657225</xdr:colOff>
      <xdr:row>12</xdr:row>
      <xdr:rowOff>419100</xdr:rowOff>
    </xdr:to>
    <xdr:sp>
      <xdr:nvSpPr>
        <xdr:cNvPr id="4" name="Oval 1"/>
        <xdr:cNvSpPr>
          <a:spLocks/>
        </xdr:cNvSpPr>
      </xdr:nvSpPr>
      <xdr:spPr>
        <a:xfrm>
          <a:off x="7886700" y="4114800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9</xdr:row>
      <xdr:rowOff>57150</xdr:rowOff>
    </xdr:from>
    <xdr:to>
      <xdr:col>11</xdr:col>
      <xdr:colOff>619125</xdr:colOff>
      <xdr:row>9</xdr:row>
      <xdr:rowOff>295275</xdr:rowOff>
    </xdr:to>
    <xdr:sp>
      <xdr:nvSpPr>
        <xdr:cNvPr id="5" name="Oval 1"/>
        <xdr:cNvSpPr>
          <a:spLocks/>
        </xdr:cNvSpPr>
      </xdr:nvSpPr>
      <xdr:spPr>
        <a:xfrm>
          <a:off x="7848600" y="250507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11</xdr:row>
      <xdr:rowOff>266700</xdr:rowOff>
    </xdr:from>
    <xdr:to>
      <xdr:col>12</xdr:col>
      <xdr:colOff>0</xdr:colOff>
      <xdr:row>12</xdr:row>
      <xdr:rowOff>0</xdr:rowOff>
    </xdr:to>
    <xdr:sp>
      <xdr:nvSpPr>
        <xdr:cNvPr id="6" name="Oval 1"/>
        <xdr:cNvSpPr>
          <a:spLocks/>
        </xdr:cNvSpPr>
      </xdr:nvSpPr>
      <xdr:spPr>
        <a:xfrm>
          <a:off x="7915275" y="3705225"/>
          <a:ext cx="438150" cy="228600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10</xdr:row>
      <xdr:rowOff>28575</xdr:rowOff>
    </xdr:from>
    <xdr:to>
      <xdr:col>11</xdr:col>
      <xdr:colOff>590550</xdr:colOff>
      <xdr:row>10</xdr:row>
      <xdr:rowOff>266700</xdr:rowOff>
    </xdr:to>
    <xdr:sp>
      <xdr:nvSpPr>
        <xdr:cNvPr id="7" name="Oval 1"/>
        <xdr:cNvSpPr>
          <a:spLocks/>
        </xdr:cNvSpPr>
      </xdr:nvSpPr>
      <xdr:spPr>
        <a:xfrm>
          <a:off x="7820025" y="2971800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11</xdr:row>
      <xdr:rowOff>66675</xdr:rowOff>
    </xdr:from>
    <xdr:to>
      <xdr:col>11</xdr:col>
      <xdr:colOff>628650</xdr:colOff>
      <xdr:row>11</xdr:row>
      <xdr:rowOff>304800</xdr:rowOff>
    </xdr:to>
    <xdr:sp>
      <xdr:nvSpPr>
        <xdr:cNvPr id="1" name="Oval 1"/>
        <xdr:cNvSpPr>
          <a:spLocks/>
        </xdr:cNvSpPr>
      </xdr:nvSpPr>
      <xdr:spPr>
        <a:xfrm>
          <a:off x="7734300" y="23336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200025</xdr:rowOff>
    </xdr:from>
    <xdr:to>
      <xdr:col>11</xdr:col>
      <xdr:colOff>581025</xdr:colOff>
      <xdr:row>10</xdr:row>
      <xdr:rowOff>438150</xdr:rowOff>
    </xdr:to>
    <xdr:sp>
      <xdr:nvSpPr>
        <xdr:cNvPr id="2" name="Oval 1"/>
        <xdr:cNvSpPr>
          <a:spLocks/>
        </xdr:cNvSpPr>
      </xdr:nvSpPr>
      <xdr:spPr>
        <a:xfrm>
          <a:off x="7686675" y="1962150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16</xdr:row>
      <xdr:rowOff>76200</xdr:rowOff>
    </xdr:from>
    <xdr:to>
      <xdr:col>11</xdr:col>
      <xdr:colOff>619125</xdr:colOff>
      <xdr:row>16</xdr:row>
      <xdr:rowOff>314325</xdr:rowOff>
    </xdr:to>
    <xdr:sp>
      <xdr:nvSpPr>
        <xdr:cNvPr id="3" name="Oval 1"/>
        <xdr:cNvSpPr>
          <a:spLocks/>
        </xdr:cNvSpPr>
      </xdr:nvSpPr>
      <xdr:spPr>
        <a:xfrm>
          <a:off x="7724775" y="486727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15</xdr:row>
      <xdr:rowOff>180975</xdr:rowOff>
    </xdr:from>
    <xdr:to>
      <xdr:col>11</xdr:col>
      <xdr:colOff>657225</xdr:colOff>
      <xdr:row>15</xdr:row>
      <xdr:rowOff>419100</xdr:rowOff>
    </xdr:to>
    <xdr:sp>
      <xdr:nvSpPr>
        <xdr:cNvPr id="4" name="Oval 1"/>
        <xdr:cNvSpPr>
          <a:spLocks/>
        </xdr:cNvSpPr>
      </xdr:nvSpPr>
      <xdr:spPr>
        <a:xfrm>
          <a:off x="7762875" y="44672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12</xdr:row>
      <xdr:rowOff>57150</xdr:rowOff>
    </xdr:from>
    <xdr:to>
      <xdr:col>11</xdr:col>
      <xdr:colOff>619125</xdr:colOff>
      <xdr:row>12</xdr:row>
      <xdr:rowOff>295275</xdr:rowOff>
    </xdr:to>
    <xdr:sp>
      <xdr:nvSpPr>
        <xdr:cNvPr id="5" name="Oval 1"/>
        <xdr:cNvSpPr>
          <a:spLocks/>
        </xdr:cNvSpPr>
      </xdr:nvSpPr>
      <xdr:spPr>
        <a:xfrm>
          <a:off x="7724775" y="28289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14</xdr:row>
      <xdr:rowOff>266700</xdr:rowOff>
    </xdr:from>
    <xdr:to>
      <xdr:col>12</xdr:col>
      <xdr:colOff>0</xdr:colOff>
      <xdr:row>15</xdr:row>
      <xdr:rowOff>0</xdr:rowOff>
    </xdr:to>
    <xdr:sp>
      <xdr:nvSpPr>
        <xdr:cNvPr id="6" name="Oval 1"/>
        <xdr:cNvSpPr>
          <a:spLocks/>
        </xdr:cNvSpPr>
      </xdr:nvSpPr>
      <xdr:spPr>
        <a:xfrm>
          <a:off x="7791450" y="404812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13</xdr:row>
      <xdr:rowOff>28575</xdr:rowOff>
    </xdr:from>
    <xdr:to>
      <xdr:col>11</xdr:col>
      <xdr:colOff>590550</xdr:colOff>
      <xdr:row>13</xdr:row>
      <xdr:rowOff>266700</xdr:rowOff>
    </xdr:to>
    <xdr:sp>
      <xdr:nvSpPr>
        <xdr:cNvPr id="7" name="Oval 1"/>
        <xdr:cNvSpPr>
          <a:spLocks/>
        </xdr:cNvSpPr>
      </xdr:nvSpPr>
      <xdr:spPr>
        <a:xfrm>
          <a:off x="7696200" y="3305175"/>
          <a:ext cx="438150" cy="238125"/>
        </a:xfrm>
        <a:prstGeom prst="ellips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B42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2.50390625" style="306" customWidth="1"/>
    <col min="2" max="2" width="79.125" style="306" customWidth="1"/>
    <col min="3" max="16384" width="9.00390625" style="306" customWidth="1"/>
  </cols>
  <sheetData>
    <row r="3" ht="33.75" customHeight="1">
      <c r="B3" s="394" t="s">
        <v>434</v>
      </c>
    </row>
    <row r="4" ht="69.75" customHeight="1">
      <c r="B4" s="306" t="s">
        <v>492</v>
      </c>
    </row>
    <row r="5" ht="49.5" customHeight="1">
      <c r="B5" s="306" t="s">
        <v>493</v>
      </c>
    </row>
    <row r="6" ht="43.5" customHeight="1">
      <c r="B6" s="306" t="s">
        <v>502</v>
      </c>
    </row>
    <row r="7" ht="13.5">
      <c r="B7" s="307"/>
    </row>
    <row r="10" ht="13.5">
      <c r="B10" s="307"/>
    </row>
    <row r="11" ht="63.75" customHeight="1"/>
    <row r="12" ht="8.25" customHeight="1"/>
    <row r="13" ht="32.25" customHeight="1"/>
    <row r="14" ht="15.75" customHeight="1"/>
    <row r="15" ht="30.75" customHeight="1"/>
    <row r="16" ht="15.75" customHeight="1"/>
    <row r="17" ht="32.25" customHeight="1"/>
    <row r="18" ht="19.5" customHeight="1"/>
    <row r="19" ht="19.5" customHeight="1"/>
    <row r="20" ht="33.75" customHeight="1"/>
    <row r="21" ht="19.5" customHeight="1"/>
    <row r="22" ht="19.5" customHeight="1"/>
    <row r="23" ht="45.75" customHeight="1"/>
    <row r="26" ht="13.5">
      <c r="B26" s="307"/>
    </row>
    <row r="27" ht="36" customHeight="1"/>
    <row r="28" ht="21.75" customHeight="1"/>
    <row r="30" ht="31.5" customHeight="1"/>
    <row r="31" ht="24.75" customHeight="1"/>
    <row r="32" ht="33.75" customHeight="1"/>
    <row r="33" ht="37.5" customHeight="1"/>
    <row r="34" ht="34.5" customHeight="1"/>
    <row r="36" ht="13.5">
      <c r="B36" s="307"/>
    </row>
    <row r="37" ht="52.5" customHeight="1"/>
    <row r="39" ht="13.5">
      <c r="B39" s="307"/>
    </row>
    <row r="40" ht="30.75" customHeight="1"/>
    <row r="42" ht="13.5">
      <c r="B42" s="307"/>
    </row>
    <row r="43" ht="86.25" customHeight="1"/>
    <row r="44" ht="30" customHeight="1"/>
    <row r="45" ht="30" customHeight="1"/>
    <row r="46" ht="30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6"/>
  <sheetViews>
    <sheetView showGridLines="0" defaultGridColor="0" zoomScalePageLayoutView="0" colorId="55" workbookViewId="0" topLeftCell="A1">
      <selection activeCell="L14" sqref="L14"/>
    </sheetView>
  </sheetViews>
  <sheetFormatPr defaultColWidth="9.00390625" defaultRowHeight="13.5"/>
  <cols>
    <col min="1" max="1" width="0.6171875" style="55" customWidth="1"/>
    <col min="2" max="2" width="2.75390625" style="55" customWidth="1"/>
    <col min="3" max="3" width="16.50390625" style="55" customWidth="1"/>
    <col min="4" max="9" width="9.75390625" style="55" customWidth="1"/>
    <col min="10" max="11" width="10.25390625" style="55" customWidth="1"/>
    <col min="12" max="12" width="6.875" style="55" customWidth="1"/>
    <col min="13" max="16384" width="9.00390625" style="55" customWidth="1"/>
  </cols>
  <sheetData>
    <row r="1" spans="3:6" ht="20.25" customHeight="1">
      <c r="C1" s="371" t="s">
        <v>499</v>
      </c>
      <c r="D1" s="372"/>
      <c r="E1" s="372"/>
      <c r="F1" s="372"/>
    </row>
    <row r="2" ht="22.5" customHeight="1">
      <c r="C2" s="292" t="s">
        <v>394</v>
      </c>
    </row>
    <row r="3" spans="2:11" ht="25.5" customHeight="1">
      <c r="B3" s="211"/>
      <c r="C3" s="211" t="s">
        <v>395</v>
      </c>
      <c r="I3" s="289"/>
      <c r="J3" s="593"/>
      <c r="K3" s="592"/>
    </row>
    <row r="4" spans="2:11" ht="21.75" customHeight="1">
      <c r="B4" s="211"/>
      <c r="C4" s="207" t="s">
        <v>194</v>
      </c>
      <c r="D4" s="293">
        <f>+'別表1'!D5</f>
        <v>0</v>
      </c>
      <c r="E4" s="207"/>
      <c r="F4" s="207"/>
      <c r="G4" s="207"/>
      <c r="H4" s="207"/>
      <c r="I4" s="290"/>
      <c r="J4" s="591" t="s">
        <v>193</v>
      </c>
      <c r="K4" s="592"/>
    </row>
    <row r="5" spans="2:11" ht="6" customHeight="1">
      <c r="B5" s="211"/>
      <c r="I5" s="289"/>
      <c r="K5" s="291"/>
    </row>
    <row r="6" spans="2:11" ht="36" customHeight="1">
      <c r="B6" s="206"/>
      <c r="C6" s="205"/>
      <c r="D6" s="278" t="s">
        <v>169</v>
      </c>
      <c r="E6" s="278" t="s">
        <v>170</v>
      </c>
      <c r="F6" s="278" t="s">
        <v>423</v>
      </c>
      <c r="G6" s="278" t="s">
        <v>171</v>
      </c>
      <c r="H6" s="278" t="s">
        <v>172</v>
      </c>
      <c r="I6" s="278" t="s">
        <v>173</v>
      </c>
      <c r="J6" s="294" t="s">
        <v>174</v>
      </c>
      <c r="K6" s="294" t="s">
        <v>175</v>
      </c>
    </row>
    <row r="7" spans="2:11" ht="13.5" customHeight="1">
      <c r="B7" s="206"/>
      <c r="C7" s="205"/>
      <c r="D7" s="531" t="str">
        <f>'総合した利益計画'!E3</f>
        <v>　年　月期</v>
      </c>
      <c r="E7" s="531" t="str">
        <f>'総合した利益計画'!G3</f>
        <v>　年　月期</v>
      </c>
      <c r="F7" s="531" t="str">
        <f>'総合した利益計画'!I3</f>
        <v>　年　月期</v>
      </c>
      <c r="G7" s="531" t="str">
        <f>'総合した利益計画'!K3</f>
        <v>　年　月期</v>
      </c>
      <c r="H7" s="531" t="str">
        <f>'総合した利益計画'!M3</f>
        <v>　年　月期</v>
      </c>
      <c r="I7" s="531" t="str">
        <f>'総合した利益計画'!O3</f>
        <v>　年　月期</v>
      </c>
      <c r="J7" s="456"/>
      <c r="K7" s="456"/>
    </row>
    <row r="8" spans="2:11" ht="30" customHeight="1">
      <c r="B8" s="218"/>
      <c r="C8" s="252" t="s">
        <v>373</v>
      </c>
      <c r="D8" s="457">
        <f>'総合した利益計画'!E5</f>
        <v>0</v>
      </c>
      <c r="E8" s="457">
        <f>'総合した利益計画'!G5</f>
        <v>0</v>
      </c>
      <c r="F8" s="457">
        <f>'総合した利益計画'!I5</f>
        <v>0</v>
      </c>
      <c r="G8" s="457">
        <f>'総合した利益計画'!K5</f>
        <v>0</v>
      </c>
      <c r="H8" s="457">
        <f>'総合した利益計画'!M5</f>
        <v>0</v>
      </c>
      <c r="I8" s="457">
        <f>'総合した利益計画'!O5</f>
        <v>0</v>
      </c>
      <c r="J8" s="457"/>
      <c r="K8" s="457"/>
    </row>
    <row r="9" spans="2:11" ht="18" customHeight="1">
      <c r="B9" s="237"/>
      <c r="C9" s="257" t="s">
        <v>360</v>
      </c>
      <c r="D9" s="458" t="s">
        <v>496</v>
      </c>
      <c r="E9" s="458" t="s">
        <v>496</v>
      </c>
      <c r="F9" s="458" t="s">
        <v>496</v>
      </c>
      <c r="G9" s="457">
        <f>'新しい取組の利益計画'!E6</f>
        <v>0</v>
      </c>
      <c r="H9" s="457">
        <f>'新しい取組の利益計画'!G6</f>
        <v>0</v>
      </c>
      <c r="I9" s="457">
        <f>'新しい取組の利益計画'!I6</f>
        <v>0</v>
      </c>
      <c r="J9" s="457"/>
      <c r="K9" s="457"/>
    </row>
    <row r="10" spans="2:11" ht="18" customHeight="1">
      <c r="B10" s="217"/>
      <c r="C10" s="257" t="s">
        <v>359</v>
      </c>
      <c r="D10" s="458" t="s">
        <v>496</v>
      </c>
      <c r="E10" s="458" t="s">
        <v>496</v>
      </c>
      <c r="F10" s="458" t="s">
        <v>496</v>
      </c>
      <c r="G10" s="457">
        <f>'既存の利益計画'!K6</f>
        <v>0</v>
      </c>
      <c r="H10" s="457">
        <f>'既存の利益計画'!M6</f>
        <v>0</v>
      </c>
      <c r="I10" s="457">
        <f>'既存の利益計画'!O6</f>
        <v>0</v>
      </c>
      <c r="J10" s="457"/>
      <c r="K10" s="457"/>
    </row>
    <row r="11" spans="2:11" ht="25.5" customHeight="1">
      <c r="B11" s="241"/>
      <c r="C11" s="228" t="s">
        <v>374</v>
      </c>
      <c r="D11" s="457">
        <f>'総合した利益計画'!E14</f>
        <v>0</v>
      </c>
      <c r="E11" s="457">
        <f>'総合した利益計画'!G14</f>
        <v>0</v>
      </c>
      <c r="F11" s="457">
        <f>'総合した利益計画'!I14</f>
        <v>0</v>
      </c>
      <c r="G11" s="457">
        <f>'総合した利益計画'!K14</f>
        <v>0</v>
      </c>
      <c r="H11" s="457">
        <f>'総合した利益計画'!M14</f>
        <v>0</v>
      </c>
      <c r="I11" s="457">
        <f>'総合した利益計画'!O14</f>
        <v>0</v>
      </c>
      <c r="J11" s="457"/>
      <c r="K11" s="457"/>
    </row>
    <row r="12" spans="2:11" ht="30" customHeight="1">
      <c r="B12" s="241"/>
      <c r="C12" s="227" t="s">
        <v>375</v>
      </c>
      <c r="D12" s="457">
        <f>'総合した利益計画'!E15</f>
        <v>0</v>
      </c>
      <c r="E12" s="457">
        <f>'総合した利益計画'!G15</f>
        <v>0</v>
      </c>
      <c r="F12" s="457">
        <f>'総合した利益計画'!I15</f>
        <v>0</v>
      </c>
      <c r="G12" s="457">
        <f>'総合した利益計画'!K15</f>
        <v>0</v>
      </c>
      <c r="H12" s="457">
        <f>'総合した利益計画'!M15</f>
        <v>0</v>
      </c>
      <c r="I12" s="457">
        <f>'総合した利益計画'!O15</f>
        <v>0</v>
      </c>
      <c r="J12" s="457"/>
      <c r="K12" s="457"/>
    </row>
    <row r="13" spans="2:11" ht="30" customHeight="1">
      <c r="B13" s="241"/>
      <c r="C13" s="227" t="s">
        <v>376</v>
      </c>
      <c r="D13" s="457">
        <f>'総合した利益計画'!E21</f>
        <v>0</v>
      </c>
      <c r="E13" s="457">
        <f>'総合した利益計画'!G21</f>
        <v>0</v>
      </c>
      <c r="F13" s="457">
        <f>'総合した利益計画'!I21</f>
        <v>0</v>
      </c>
      <c r="G13" s="457">
        <f>'総合した利益計画'!K21</f>
        <v>0</v>
      </c>
      <c r="H13" s="457">
        <f>'総合した利益計画'!M21</f>
        <v>0</v>
      </c>
      <c r="I13" s="457">
        <f>'総合した利益計画'!O21</f>
        <v>0</v>
      </c>
      <c r="J13" s="457"/>
      <c r="K13" s="457"/>
    </row>
    <row r="14" spans="2:11" ht="30" customHeight="1">
      <c r="B14" s="214"/>
      <c r="C14" s="252" t="s">
        <v>377</v>
      </c>
      <c r="D14" s="457">
        <f>'総合した利益計画'!E22</f>
        <v>0</v>
      </c>
      <c r="E14" s="457">
        <f>'総合した利益計画'!G22</f>
        <v>0</v>
      </c>
      <c r="F14" s="457">
        <f>'総合した利益計画'!I22</f>
        <v>0</v>
      </c>
      <c r="G14" s="457">
        <f>'総合した利益計画'!K22</f>
        <v>0</v>
      </c>
      <c r="H14" s="457">
        <f>'総合した利益計画'!M22</f>
        <v>0</v>
      </c>
      <c r="I14" s="457">
        <f>'総合した利益計画'!O22</f>
        <v>0</v>
      </c>
      <c r="J14" s="457"/>
      <c r="K14" s="457"/>
    </row>
    <row r="15" spans="2:11" ht="25.5" customHeight="1" thickBot="1">
      <c r="B15" s="218"/>
      <c r="C15" s="284" t="s">
        <v>378</v>
      </c>
      <c r="D15" s="459">
        <f>+'総合した利益計画'!E28</f>
        <v>0</v>
      </c>
      <c r="E15" s="459">
        <f>+'総合した利益計画'!G28</f>
        <v>0</v>
      </c>
      <c r="F15" s="459">
        <f>+'総合した利益計画'!I28</f>
        <v>0</v>
      </c>
      <c r="G15" s="459">
        <f>+'総合した利益計画'!K28</f>
        <v>0</v>
      </c>
      <c r="H15" s="459">
        <f>+'総合した利益計画'!M28</f>
        <v>0</v>
      </c>
      <c r="I15" s="459">
        <f>+'総合した利益計画'!O28</f>
        <v>0</v>
      </c>
      <c r="J15" s="459"/>
      <c r="K15" s="459"/>
    </row>
    <row r="16" spans="2:11" ht="39.75" customHeight="1" thickBot="1">
      <c r="B16" s="286"/>
      <c r="C16" s="287" t="s">
        <v>399</v>
      </c>
      <c r="D16" s="460">
        <f aca="true" t="shared" si="0" ref="D16:K16">D14-D15</f>
        <v>0</v>
      </c>
      <c r="E16" s="460">
        <f t="shared" si="0"/>
        <v>0</v>
      </c>
      <c r="F16" s="460">
        <f t="shared" si="0"/>
        <v>0</v>
      </c>
      <c r="G16" s="460">
        <f t="shared" si="0"/>
        <v>0</v>
      </c>
      <c r="H16" s="460">
        <f t="shared" si="0"/>
        <v>0</v>
      </c>
      <c r="I16" s="460">
        <f t="shared" si="0"/>
        <v>0</v>
      </c>
      <c r="J16" s="460">
        <f t="shared" si="0"/>
        <v>0</v>
      </c>
      <c r="K16" s="460">
        <f t="shared" si="0"/>
        <v>0</v>
      </c>
    </row>
    <row r="17" spans="2:11" ht="25.5" customHeight="1">
      <c r="B17" s="219"/>
      <c r="C17" s="285" t="s">
        <v>379</v>
      </c>
      <c r="D17" s="461">
        <f>'総合した利益計画'!E9+'総合した利益計画'!E16+'総合した利益計画'!E17</f>
        <v>0</v>
      </c>
      <c r="E17" s="461">
        <f>'総合した利益計画'!G9+'総合した利益計画'!G16+'総合した利益計画'!G17</f>
        <v>0</v>
      </c>
      <c r="F17" s="461">
        <f>'総合した利益計画'!I9+'総合した利益計画'!I16+'総合した利益計画'!I17</f>
        <v>0</v>
      </c>
      <c r="G17" s="461">
        <f>'総合した利益計画'!K9+'総合した利益計画'!K16+'総合した利益計画'!K17</f>
        <v>0</v>
      </c>
      <c r="H17" s="461">
        <f>'総合した利益計画'!M9+'総合した利益計画'!M16+'総合した利益計画'!M17</f>
        <v>0</v>
      </c>
      <c r="I17" s="461">
        <f>'総合した利益計画'!O9+'総合した利益計画'!O16+'総合した利益計画'!O17</f>
        <v>0</v>
      </c>
      <c r="J17" s="461"/>
      <c r="K17" s="461"/>
    </row>
    <row r="18" spans="2:11" ht="30" customHeight="1">
      <c r="B18" s="214"/>
      <c r="C18" s="228" t="s">
        <v>380</v>
      </c>
      <c r="D18" s="483"/>
      <c r="E18" s="484"/>
      <c r="F18" s="484"/>
      <c r="G18" s="484"/>
      <c r="H18" s="484"/>
      <c r="I18" s="484"/>
      <c r="J18" s="457"/>
      <c r="K18" s="457"/>
    </row>
    <row r="19" spans="2:11" ht="30" customHeight="1">
      <c r="B19" s="214"/>
      <c r="C19" s="228" t="s">
        <v>388</v>
      </c>
      <c r="D19" s="484"/>
      <c r="E19" s="484"/>
      <c r="F19" s="484"/>
      <c r="G19" s="484"/>
      <c r="H19" s="484"/>
      <c r="I19" s="484"/>
      <c r="J19" s="457"/>
      <c r="K19" s="457"/>
    </row>
    <row r="20" spans="2:11" ht="18" customHeight="1">
      <c r="B20" s="215"/>
      <c r="C20" s="228" t="s">
        <v>382</v>
      </c>
      <c r="D20" s="485"/>
      <c r="E20" s="485"/>
      <c r="F20" s="485"/>
      <c r="G20" s="484"/>
      <c r="H20" s="484"/>
      <c r="I20" s="484"/>
      <c r="J20" s="457"/>
      <c r="K20" s="457"/>
    </row>
    <row r="21" spans="2:11" ht="18" customHeight="1">
      <c r="B21" s="237"/>
      <c r="C21" s="228" t="s">
        <v>383</v>
      </c>
      <c r="D21" s="485"/>
      <c r="E21" s="485"/>
      <c r="F21" s="485"/>
      <c r="G21" s="484"/>
      <c r="H21" s="484"/>
      <c r="I21" s="484"/>
      <c r="J21" s="457"/>
      <c r="K21" s="457"/>
    </row>
    <row r="22" spans="2:11" ht="25.5" customHeight="1" thickBot="1">
      <c r="B22" s="280"/>
      <c r="C22" s="284" t="s">
        <v>381</v>
      </c>
      <c r="D22" s="459">
        <f>'総合した利益計画'!E10+'総合した利益計画'!E18</f>
        <v>0</v>
      </c>
      <c r="E22" s="459">
        <f>'総合した利益計画'!G10+'総合した利益計画'!G18</f>
        <v>0</v>
      </c>
      <c r="F22" s="459">
        <f>'総合した利益計画'!I10+'総合した利益計画'!I18</f>
        <v>0</v>
      </c>
      <c r="G22" s="459">
        <f>'総合した利益計画'!K10+'総合した利益計画'!K11+'総合した利益計画'!K18+'総合した利益計画'!K19</f>
        <v>0</v>
      </c>
      <c r="H22" s="459">
        <f>'総合した利益計画'!M10+'総合した利益計画'!M11+'総合した利益計画'!M18+'総合した利益計画'!M19</f>
        <v>0</v>
      </c>
      <c r="I22" s="459">
        <f>'総合した利益計画'!O10+'総合した利益計画'!O11+'総合した利益計画'!O18+'総合した利益計画'!O19</f>
        <v>0</v>
      </c>
      <c r="J22" s="459"/>
      <c r="K22" s="459"/>
    </row>
    <row r="23" spans="2:11" ht="39.75" customHeight="1" thickBot="1">
      <c r="B23" s="286"/>
      <c r="C23" s="287" t="s">
        <v>400</v>
      </c>
      <c r="D23" s="460">
        <f aca="true" t="shared" si="1" ref="D23:K23">D14+D17+D22</f>
        <v>0</v>
      </c>
      <c r="E23" s="460">
        <f t="shared" si="1"/>
        <v>0</v>
      </c>
      <c r="F23" s="460">
        <f t="shared" si="1"/>
        <v>0</v>
      </c>
      <c r="G23" s="460">
        <f t="shared" si="1"/>
        <v>0</v>
      </c>
      <c r="H23" s="460">
        <f t="shared" si="1"/>
        <v>0</v>
      </c>
      <c r="I23" s="460">
        <f t="shared" si="1"/>
        <v>0</v>
      </c>
      <c r="J23" s="460">
        <f t="shared" si="1"/>
        <v>0</v>
      </c>
      <c r="K23" s="460">
        <f t="shared" si="1"/>
        <v>0</v>
      </c>
    </row>
    <row r="24" spans="2:11" ht="25.5" customHeight="1" thickBot="1">
      <c r="B24" s="280"/>
      <c r="C24" s="285" t="s">
        <v>384</v>
      </c>
      <c r="D24" s="461">
        <f>'総合した利益計画'!E36</f>
        <v>0</v>
      </c>
      <c r="E24" s="461">
        <f>'総合した利益計画'!G36</f>
        <v>0</v>
      </c>
      <c r="F24" s="461">
        <f>'総合した利益計画'!I36</f>
        <v>0</v>
      </c>
      <c r="G24" s="461">
        <f>'総合した利益計画'!K36</f>
        <v>0</v>
      </c>
      <c r="H24" s="461">
        <f>'総合した利益計画'!M36</f>
        <v>0</v>
      </c>
      <c r="I24" s="461">
        <f>'総合した利益計画'!O36</f>
        <v>0</v>
      </c>
      <c r="J24" s="465"/>
      <c r="K24" s="465"/>
    </row>
    <row r="25" spans="2:11" ht="34.5" customHeight="1" thickBot="1">
      <c r="B25" s="286"/>
      <c r="C25" s="287" t="s">
        <v>421</v>
      </c>
      <c r="D25" s="460" t="e">
        <f aca="true" t="shared" si="2" ref="D25:K25">D23/D24</f>
        <v>#DIV/0!</v>
      </c>
      <c r="E25" s="460" t="e">
        <f t="shared" si="2"/>
        <v>#DIV/0!</v>
      </c>
      <c r="F25" s="460" t="e">
        <f t="shared" si="2"/>
        <v>#DIV/0!</v>
      </c>
      <c r="G25" s="460" t="e">
        <f t="shared" si="2"/>
        <v>#DIV/0!</v>
      </c>
      <c r="H25" s="460" t="e">
        <f t="shared" si="2"/>
        <v>#DIV/0!</v>
      </c>
      <c r="I25" s="460" t="e">
        <f t="shared" si="2"/>
        <v>#DIV/0!</v>
      </c>
      <c r="J25" s="460" t="e">
        <f t="shared" si="2"/>
        <v>#DIV/0!</v>
      </c>
      <c r="K25" s="460" t="e">
        <f t="shared" si="2"/>
        <v>#DIV/0!</v>
      </c>
    </row>
    <row r="26" spans="2:12" ht="39.75" customHeight="1">
      <c r="B26" s="589" t="s">
        <v>387</v>
      </c>
      <c r="C26" s="288" t="s">
        <v>385</v>
      </c>
      <c r="D26" s="462" t="s">
        <v>496</v>
      </c>
      <c r="E26" s="462" t="s">
        <v>496</v>
      </c>
      <c r="F26" s="462" t="s">
        <v>496</v>
      </c>
      <c r="G26" s="486"/>
      <c r="H26" s="486"/>
      <c r="I26" s="486"/>
      <c r="J26" s="463"/>
      <c r="K26" s="463"/>
      <c r="L26" s="343"/>
    </row>
    <row r="27" spans="2:12" ht="25.5" customHeight="1">
      <c r="B27" s="589"/>
      <c r="C27" s="229" t="s">
        <v>386</v>
      </c>
      <c r="D27" s="458" t="s">
        <v>496</v>
      </c>
      <c r="E27" s="458" t="s">
        <v>496</v>
      </c>
      <c r="F27" s="458" t="s">
        <v>496</v>
      </c>
      <c r="G27" s="484"/>
      <c r="H27" s="484"/>
      <c r="I27" s="484"/>
      <c r="J27" s="464"/>
      <c r="K27" s="464"/>
      <c r="L27" s="343"/>
    </row>
    <row r="28" spans="2:12" ht="25.5" customHeight="1">
      <c r="B28" s="589"/>
      <c r="C28" s="216" t="s">
        <v>176</v>
      </c>
      <c r="D28" s="458" t="s">
        <v>496</v>
      </c>
      <c r="E28" s="458" t="s">
        <v>496</v>
      </c>
      <c r="F28" s="458" t="s">
        <v>496</v>
      </c>
      <c r="G28" s="484"/>
      <c r="H28" s="484"/>
      <c r="I28" s="484"/>
      <c r="J28" s="464"/>
      <c r="K28" s="464"/>
      <c r="L28" s="343"/>
    </row>
    <row r="29" spans="2:12" ht="25.5" customHeight="1">
      <c r="B29" s="589"/>
      <c r="C29" s="216" t="s">
        <v>177</v>
      </c>
      <c r="D29" s="458" t="s">
        <v>496</v>
      </c>
      <c r="E29" s="458" t="s">
        <v>496</v>
      </c>
      <c r="F29" s="458" t="s">
        <v>496</v>
      </c>
      <c r="G29" s="484"/>
      <c r="H29" s="484"/>
      <c r="I29" s="484"/>
      <c r="J29" s="464"/>
      <c r="K29" s="464"/>
      <c r="L29" s="343"/>
    </row>
    <row r="30" spans="2:11" ht="25.5" customHeight="1">
      <c r="B30" s="590"/>
      <c r="C30" s="220" t="s">
        <v>355</v>
      </c>
      <c r="D30" s="458" t="s">
        <v>496</v>
      </c>
      <c r="E30" s="458" t="s">
        <v>496</v>
      </c>
      <c r="F30" s="458" t="s">
        <v>496</v>
      </c>
      <c r="G30" s="457">
        <f>SUM(G26:G29)</f>
        <v>0</v>
      </c>
      <c r="H30" s="457">
        <f>SUM(H26:H29)</f>
        <v>0</v>
      </c>
      <c r="I30" s="457">
        <f>SUM(I26:I29)</f>
        <v>0</v>
      </c>
      <c r="J30" s="457">
        <f>SUM(J26:J29)</f>
        <v>0</v>
      </c>
      <c r="K30" s="457">
        <f>SUM(K26:K29)</f>
        <v>0</v>
      </c>
    </row>
    <row r="31" ht="25.5" customHeight="1"/>
    <row r="32" spans="2:11" ht="25.5" customHeight="1">
      <c r="B32" s="19"/>
      <c r="C32" s="19" t="s">
        <v>178</v>
      </c>
      <c r="D32" s="19"/>
      <c r="E32" s="19"/>
      <c r="F32" s="19"/>
      <c r="G32" s="19"/>
      <c r="H32" s="19"/>
      <c r="I32" s="19"/>
      <c r="J32" s="19"/>
      <c r="K32" s="19"/>
    </row>
    <row r="33" spans="3:9" s="19" customFormat="1" ht="18" customHeight="1">
      <c r="C33" s="19" t="s">
        <v>344</v>
      </c>
      <c r="I33" s="19" t="s">
        <v>196</v>
      </c>
    </row>
    <row r="34" spans="3:9" s="19" customFormat="1" ht="18" customHeight="1">
      <c r="C34" s="19" t="s">
        <v>345</v>
      </c>
      <c r="I34" s="19" t="s">
        <v>197</v>
      </c>
    </row>
    <row r="35" spans="3:9" s="19" customFormat="1" ht="18" customHeight="1">
      <c r="C35" s="19" t="s">
        <v>179</v>
      </c>
      <c r="I35" s="19" t="s">
        <v>198</v>
      </c>
    </row>
    <row r="36" spans="2:11" s="19" customFormat="1" ht="18" customHeight="1"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 sheet="1"/>
  <mergeCells count="3">
    <mergeCell ref="B26:B30"/>
    <mergeCell ref="J4:K4"/>
    <mergeCell ref="J3:K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4"/>
  <sheetViews>
    <sheetView showGridLines="0" defaultGridColor="0" zoomScalePageLayoutView="0" colorId="55" workbookViewId="0" topLeftCell="A1">
      <selection activeCell="F16" sqref="F16"/>
    </sheetView>
  </sheetViews>
  <sheetFormatPr defaultColWidth="9.00390625" defaultRowHeight="15.75" customHeight="1"/>
  <cols>
    <col min="1" max="1" width="1.37890625" style="1" customWidth="1"/>
    <col min="2" max="2" width="4.25390625" style="1" customWidth="1"/>
    <col min="3" max="3" width="32.375" style="1" customWidth="1"/>
    <col min="4" max="4" width="20.875" style="1" customWidth="1"/>
    <col min="5" max="5" width="12.25390625" style="1" customWidth="1"/>
    <col min="6" max="6" width="19.625" style="1" customWidth="1"/>
    <col min="7" max="16384" width="9.00390625" style="1" customWidth="1"/>
  </cols>
  <sheetData>
    <row r="1" spans="2:4" ht="15.75" customHeight="1">
      <c r="B1" s="371" t="s">
        <v>499</v>
      </c>
      <c r="C1" s="372"/>
      <c r="D1" s="372"/>
    </row>
    <row r="2" ht="27" customHeight="1">
      <c r="B2" s="236" t="s">
        <v>393</v>
      </c>
    </row>
    <row r="3" spans="2:6" ht="23.25" customHeight="1">
      <c r="B3" s="204"/>
      <c r="C3" s="232" t="s">
        <v>195</v>
      </c>
      <c r="D3" s="600">
        <f>+'別表3'!D4</f>
        <v>0</v>
      </c>
      <c r="E3" s="600"/>
      <c r="F3" s="221"/>
    </row>
    <row r="4" spans="2:6" ht="23.25" customHeight="1">
      <c r="B4" s="204"/>
      <c r="C4" s="192" t="s">
        <v>389</v>
      </c>
      <c r="D4" s="192"/>
      <c r="E4" s="71"/>
      <c r="F4" s="221" t="s">
        <v>424</v>
      </c>
    </row>
    <row r="5" spans="2:6" s="55" customFormat="1" ht="42.75" customHeight="1">
      <c r="B5" s="209"/>
      <c r="C5" s="282" t="s">
        <v>182</v>
      </c>
      <c r="D5" s="282" t="s">
        <v>425</v>
      </c>
      <c r="E5" s="282" t="s">
        <v>180</v>
      </c>
      <c r="F5" s="283" t="s">
        <v>181</v>
      </c>
    </row>
    <row r="6" spans="2:6" ht="30" customHeight="1">
      <c r="B6" s="222">
        <v>1</v>
      </c>
      <c r="C6" s="377"/>
      <c r="D6" s="378"/>
      <c r="E6" s="379"/>
      <c r="F6" s="380"/>
    </row>
    <row r="7" spans="2:6" ht="30" customHeight="1">
      <c r="B7" s="222">
        <v>2</v>
      </c>
      <c r="C7" s="377"/>
      <c r="D7" s="378"/>
      <c r="E7" s="379"/>
      <c r="F7" s="380"/>
    </row>
    <row r="8" spans="2:6" ht="30" customHeight="1">
      <c r="B8" s="222">
        <v>3</v>
      </c>
      <c r="C8" s="377"/>
      <c r="D8" s="378"/>
      <c r="E8" s="379"/>
      <c r="F8" s="380"/>
    </row>
    <row r="9" spans="2:6" ht="30" customHeight="1">
      <c r="B9" s="222">
        <v>4</v>
      </c>
      <c r="C9" s="377"/>
      <c r="D9" s="378"/>
      <c r="E9" s="379"/>
      <c r="F9" s="380"/>
    </row>
    <row r="10" spans="2:6" ht="30" customHeight="1">
      <c r="B10" s="222">
        <v>5</v>
      </c>
      <c r="C10" s="377"/>
      <c r="D10" s="378"/>
      <c r="E10" s="379"/>
      <c r="F10" s="380"/>
    </row>
    <row r="11" spans="2:6" ht="30" customHeight="1">
      <c r="B11" s="222">
        <v>6</v>
      </c>
      <c r="C11" s="377"/>
      <c r="D11" s="378"/>
      <c r="E11" s="379"/>
      <c r="F11" s="380"/>
    </row>
    <row r="12" spans="2:6" ht="30" customHeight="1">
      <c r="B12" s="222">
        <v>7</v>
      </c>
      <c r="C12" s="377"/>
      <c r="D12" s="378"/>
      <c r="E12" s="379"/>
      <c r="F12" s="380"/>
    </row>
    <row r="13" spans="2:6" ht="30" customHeight="1">
      <c r="B13" s="222">
        <v>8</v>
      </c>
      <c r="C13" s="377"/>
      <c r="D13" s="378"/>
      <c r="E13" s="379"/>
      <c r="F13" s="380"/>
    </row>
    <row r="14" spans="2:6" ht="30" customHeight="1">
      <c r="B14" s="222">
        <v>9</v>
      </c>
      <c r="C14" s="377"/>
      <c r="D14" s="378"/>
      <c r="E14" s="379"/>
      <c r="F14" s="380"/>
    </row>
    <row r="15" spans="2:6" ht="30" customHeight="1">
      <c r="B15" s="222">
        <v>10</v>
      </c>
      <c r="C15" s="377"/>
      <c r="D15" s="378"/>
      <c r="E15" s="379"/>
      <c r="F15" s="380"/>
    </row>
    <row r="16" spans="3:6" ht="15.75" customHeight="1">
      <c r="C16" s="55"/>
      <c r="D16" s="55"/>
      <c r="E16" s="55"/>
      <c r="F16" s="55"/>
    </row>
    <row r="18" spans="2:5" ht="23.25" customHeight="1">
      <c r="B18" s="204"/>
      <c r="C18" s="192" t="s">
        <v>390</v>
      </c>
      <c r="D18" s="192"/>
      <c r="E18" s="221" t="s">
        <v>435</v>
      </c>
    </row>
    <row r="19" spans="2:6" ht="30" customHeight="1">
      <c r="B19" s="598" t="s">
        <v>391</v>
      </c>
      <c r="C19" s="599"/>
      <c r="D19" s="598" t="s">
        <v>392</v>
      </c>
      <c r="E19" s="599"/>
      <c r="F19" s="281"/>
    </row>
    <row r="20" spans="2:6" ht="30" customHeight="1">
      <c r="B20" s="594"/>
      <c r="C20" s="595"/>
      <c r="D20" s="596"/>
      <c r="E20" s="597"/>
      <c r="F20" s="281"/>
    </row>
    <row r="21" spans="2:6" ht="30" customHeight="1">
      <c r="B21" s="594"/>
      <c r="C21" s="595"/>
      <c r="D21" s="596"/>
      <c r="E21" s="597"/>
      <c r="F21" s="281"/>
    </row>
    <row r="22" spans="2:6" ht="30" customHeight="1">
      <c r="B22" s="594"/>
      <c r="C22" s="595"/>
      <c r="D22" s="596"/>
      <c r="E22" s="597"/>
      <c r="F22" s="281"/>
    </row>
    <row r="23" spans="2:6" ht="30" customHeight="1">
      <c r="B23" s="594"/>
      <c r="C23" s="595"/>
      <c r="D23" s="596"/>
      <c r="E23" s="597"/>
      <c r="F23" s="281"/>
    </row>
    <row r="24" spans="2:6" ht="30" customHeight="1">
      <c r="B24" s="594"/>
      <c r="C24" s="595"/>
      <c r="D24" s="596"/>
      <c r="E24" s="597"/>
      <c r="F24" s="281"/>
    </row>
  </sheetData>
  <sheetProtection/>
  <mergeCells count="13">
    <mergeCell ref="D3:E3"/>
    <mergeCell ref="D24:E24"/>
    <mergeCell ref="B24:C24"/>
    <mergeCell ref="B21:C21"/>
    <mergeCell ref="D21:E21"/>
    <mergeCell ref="D22:E22"/>
    <mergeCell ref="B22:C22"/>
    <mergeCell ref="B23:C23"/>
    <mergeCell ref="D23:E23"/>
    <mergeCell ref="B19:C19"/>
    <mergeCell ref="D19:E19"/>
    <mergeCell ref="B20:C20"/>
    <mergeCell ref="D20:E2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14" sqref="H14:J14"/>
    </sheetView>
  </sheetViews>
  <sheetFormatPr defaultColWidth="9.00390625" defaultRowHeight="13.5"/>
  <cols>
    <col min="3" max="3" width="5.50390625" style="0" customWidth="1"/>
    <col min="10" max="10" width="14.125" style="0" customWidth="1"/>
  </cols>
  <sheetData>
    <row r="1" spans="2:6" ht="13.5">
      <c r="B1" s="371" t="s">
        <v>499</v>
      </c>
      <c r="C1" s="387"/>
      <c r="D1" s="387"/>
      <c r="E1" s="387"/>
      <c r="F1" s="387"/>
    </row>
    <row r="2" spans="1:10" ht="13.5">
      <c r="A2" s="183"/>
      <c r="B2" s="183"/>
      <c r="C2" s="183"/>
      <c r="D2" s="183"/>
      <c r="E2" s="183"/>
      <c r="F2" s="183"/>
      <c r="G2" s="183"/>
      <c r="H2" s="183"/>
      <c r="I2" s="183"/>
      <c r="J2" s="183" t="s">
        <v>402</v>
      </c>
    </row>
    <row r="3" spans="1:10" ht="14.25">
      <c r="A3" s="183"/>
      <c r="B3" s="204" t="s">
        <v>403</v>
      </c>
      <c r="C3" s="183"/>
      <c r="D3" s="183"/>
      <c r="E3" s="183"/>
      <c r="F3" s="183"/>
      <c r="G3" s="183"/>
      <c r="H3" s="183"/>
      <c r="I3" s="183"/>
      <c r="J3" s="183"/>
    </row>
    <row r="4" spans="1:10" ht="13.5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436</v>
      </c>
      <c r="C5" s="183"/>
      <c r="D5" s="183"/>
      <c r="E5" s="183"/>
      <c r="F5" s="183"/>
      <c r="G5" s="183"/>
      <c r="H5" s="183"/>
      <c r="I5" s="183"/>
      <c r="J5" s="183"/>
    </row>
    <row r="6" spans="1:10" ht="18" customHeight="1">
      <c r="A6" s="183"/>
      <c r="B6" s="183" t="s">
        <v>404</v>
      </c>
      <c r="C6" s="183"/>
      <c r="D6" s="183"/>
      <c r="E6" s="183"/>
      <c r="F6" s="183"/>
      <c r="G6" s="183"/>
      <c r="H6" s="183"/>
      <c r="I6" s="183"/>
      <c r="J6" s="183"/>
    </row>
    <row r="7" spans="1:10" ht="23.2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</row>
    <row r="8" spans="1:10" ht="40.5" customHeight="1">
      <c r="A8" s="183"/>
      <c r="B8" s="301" t="s">
        <v>418</v>
      </c>
      <c r="C8" s="302"/>
      <c r="D8" s="302"/>
      <c r="E8" s="302"/>
      <c r="F8" s="302"/>
      <c r="G8" s="303"/>
      <c r="H8" s="301"/>
      <c r="I8" s="304" t="s">
        <v>405</v>
      </c>
      <c r="J8" s="303"/>
    </row>
    <row r="9" spans="1:10" ht="38.25" customHeight="1">
      <c r="A9" s="183"/>
      <c r="B9" s="603" t="s">
        <v>437</v>
      </c>
      <c r="C9" s="604"/>
      <c r="D9" s="604"/>
      <c r="E9" s="604"/>
      <c r="F9" s="604"/>
      <c r="G9" s="605"/>
      <c r="H9" s="606" t="s">
        <v>419</v>
      </c>
      <c r="I9" s="607"/>
      <c r="J9" s="608"/>
    </row>
    <row r="10" spans="1:10" ht="39" customHeight="1">
      <c r="A10" s="183"/>
      <c r="B10" s="305" t="s">
        <v>433</v>
      </c>
      <c r="C10" s="302"/>
      <c r="D10" s="302"/>
      <c r="E10" s="302"/>
      <c r="F10" s="302"/>
      <c r="G10" s="303"/>
      <c r="H10" s="606" t="s">
        <v>419</v>
      </c>
      <c r="I10" s="607"/>
      <c r="J10" s="608"/>
    </row>
    <row r="11" spans="1:10" ht="39" customHeight="1">
      <c r="A11" s="183"/>
      <c r="B11" s="612" t="s">
        <v>426</v>
      </c>
      <c r="C11" s="601" t="s">
        <v>430</v>
      </c>
      <c r="D11" s="610" t="s">
        <v>428</v>
      </c>
      <c r="E11" s="610"/>
      <c r="F11" s="610"/>
      <c r="G11" s="611"/>
      <c r="H11" s="606" t="s">
        <v>419</v>
      </c>
      <c r="I11" s="607"/>
      <c r="J11" s="608"/>
    </row>
    <row r="12" spans="1:10" ht="39" customHeight="1">
      <c r="A12" s="183"/>
      <c r="B12" s="613"/>
      <c r="C12" s="601"/>
      <c r="D12" s="610" t="s">
        <v>429</v>
      </c>
      <c r="E12" s="610"/>
      <c r="F12" s="610"/>
      <c r="G12" s="611"/>
      <c r="H12" s="602" t="s">
        <v>419</v>
      </c>
      <c r="I12" s="602"/>
      <c r="J12" s="602"/>
    </row>
    <row r="13" spans="1:10" ht="39" customHeight="1">
      <c r="A13" s="183"/>
      <c r="B13" s="614"/>
      <c r="C13" s="609" t="s">
        <v>427</v>
      </c>
      <c r="D13" s="610"/>
      <c r="E13" s="610"/>
      <c r="F13" s="610"/>
      <c r="G13" s="611"/>
      <c r="H13" s="602" t="s">
        <v>419</v>
      </c>
      <c r="I13" s="602"/>
      <c r="J13" s="602"/>
    </row>
    <row r="14" spans="1:10" ht="38.25" customHeight="1">
      <c r="A14" s="183"/>
      <c r="B14" s="305" t="s">
        <v>431</v>
      </c>
      <c r="C14" s="302"/>
      <c r="D14" s="302"/>
      <c r="E14" s="302"/>
      <c r="F14" s="302"/>
      <c r="G14" s="303"/>
      <c r="H14" s="606" t="s">
        <v>419</v>
      </c>
      <c r="I14" s="607"/>
      <c r="J14" s="608"/>
    </row>
    <row r="15" spans="1:10" ht="13.5">
      <c r="A15" s="183"/>
      <c r="B15" s="183"/>
      <c r="C15" s="183"/>
      <c r="D15" s="183"/>
      <c r="E15" s="183"/>
      <c r="F15" s="183"/>
      <c r="G15" s="183"/>
      <c r="H15" s="183"/>
      <c r="I15" s="183"/>
      <c r="J15" s="183"/>
    </row>
    <row r="16" ht="13.5">
      <c r="B16" t="s">
        <v>440</v>
      </c>
    </row>
  </sheetData>
  <sheetProtection/>
  <mergeCells count="12">
    <mergeCell ref="D11:G11"/>
    <mergeCell ref="D12:G12"/>
    <mergeCell ref="C11:C12"/>
    <mergeCell ref="H13:J13"/>
    <mergeCell ref="B9:G9"/>
    <mergeCell ref="H14:J14"/>
    <mergeCell ref="H9:J9"/>
    <mergeCell ref="H10:J10"/>
    <mergeCell ref="H11:J11"/>
    <mergeCell ref="H12:J12"/>
    <mergeCell ref="C13:G13"/>
    <mergeCell ref="B11:B13"/>
  </mergeCells>
  <printOptions/>
  <pageMargins left="0.787" right="0.787" top="0.984" bottom="0.984" header="0.512" footer="0.512"/>
  <pageSetup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J17" sqref="J17"/>
    </sheetView>
  </sheetViews>
  <sheetFormatPr defaultColWidth="9.00390625" defaultRowHeight="13.5"/>
  <sheetData>
    <row r="1" spans="2:6" ht="13.5">
      <c r="B1" s="371" t="s">
        <v>499</v>
      </c>
      <c r="C1" s="387"/>
      <c r="D1" s="387"/>
      <c r="E1" s="387"/>
      <c r="F1" s="387"/>
    </row>
    <row r="2" spans="2:11" ht="13.5">
      <c r="B2" s="183"/>
      <c r="C2" s="183"/>
      <c r="D2" s="183"/>
      <c r="E2" s="183"/>
      <c r="F2" s="183"/>
      <c r="G2" s="183"/>
      <c r="H2" s="183"/>
      <c r="I2" s="183"/>
      <c r="J2" s="183"/>
      <c r="K2" s="183" t="s">
        <v>406</v>
      </c>
    </row>
    <row r="3" spans="2:11" ht="13.5"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2:11" ht="14.25">
      <c r="B4" s="183"/>
      <c r="C4" s="183"/>
      <c r="D4" s="183"/>
      <c r="E4" s="183"/>
      <c r="F4" s="296" t="s">
        <v>407</v>
      </c>
      <c r="G4" s="183"/>
      <c r="H4" s="183"/>
      <c r="I4" s="183"/>
      <c r="J4" s="183"/>
      <c r="K4" s="183"/>
    </row>
    <row r="5" spans="2:11" ht="13.5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3.5"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408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 ht="15" customHeight="1">
      <c r="B8" s="183" t="s">
        <v>409</v>
      </c>
      <c r="C8" s="183"/>
      <c r="D8" s="183"/>
      <c r="E8" s="183"/>
      <c r="F8" s="183"/>
      <c r="G8" s="183"/>
      <c r="H8" s="183"/>
      <c r="I8" s="183"/>
      <c r="J8" s="183"/>
      <c r="K8" s="183"/>
    </row>
    <row r="9" spans="2:11" ht="13.5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 ht="13.5"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1" ht="39.75" customHeight="1">
      <c r="B11" s="183"/>
      <c r="C11" s="297" t="s">
        <v>410</v>
      </c>
      <c r="D11" s="295"/>
      <c r="E11" s="295"/>
      <c r="F11" s="295"/>
      <c r="G11" s="295"/>
      <c r="H11" s="381" t="s">
        <v>417</v>
      </c>
      <c r="I11" s="382"/>
      <c r="J11" s="183"/>
      <c r="K11" s="183"/>
    </row>
    <row r="12" spans="2:11" ht="39.75" customHeight="1">
      <c r="B12" s="183"/>
      <c r="C12" s="298" t="s">
        <v>411</v>
      </c>
      <c r="D12" s="184"/>
      <c r="E12" s="184"/>
      <c r="F12" s="184"/>
      <c r="G12" s="184"/>
      <c r="H12" s="383" t="s">
        <v>417</v>
      </c>
      <c r="I12" s="384"/>
      <c r="J12" s="183"/>
      <c r="K12" s="183"/>
    </row>
    <row r="13" spans="2:11" ht="39.75" customHeight="1">
      <c r="B13" s="183"/>
      <c r="C13" s="298" t="s">
        <v>412</v>
      </c>
      <c r="D13" s="184"/>
      <c r="E13" s="184"/>
      <c r="F13" s="184"/>
      <c r="G13" s="184"/>
      <c r="H13" s="383" t="s">
        <v>417</v>
      </c>
      <c r="I13" s="384"/>
      <c r="J13" s="183"/>
      <c r="K13" s="183"/>
    </row>
    <row r="14" spans="2:11" ht="39.75" customHeight="1">
      <c r="B14" s="183"/>
      <c r="C14" s="298" t="s">
        <v>413</v>
      </c>
      <c r="D14" s="184"/>
      <c r="E14" s="184"/>
      <c r="F14" s="184"/>
      <c r="G14" s="184"/>
      <c r="H14" s="383" t="s">
        <v>417</v>
      </c>
      <c r="I14" s="384"/>
      <c r="J14" s="183"/>
      <c r="K14" s="183"/>
    </row>
    <row r="15" spans="2:11" ht="39.75" customHeight="1">
      <c r="B15" s="183"/>
      <c r="C15" s="298" t="s">
        <v>414</v>
      </c>
      <c r="D15" s="184"/>
      <c r="E15" s="184"/>
      <c r="F15" s="184"/>
      <c r="G15" s="184"/>
      <c r="H15" s="383" t="s">
        <v>417</v>
      </c>
      <c r="I15" s="384"/>
      <c r="J15" s="183"/>
      <c r="K15" s="183"/>
    </row>
    <row r="16" spans="2:11" ht="39.75" customHeight="1">
      <c r="B16" s="183"/>
      <c r="C16" s="298" t="s">
        <v>415</v>
      </c>
      <c r="D16" s="184"/>
      <c r="E16" s="184"/>
      <c r="F16" s="184"/>
      <c r="G16" s="184"/>
      <c r="H16" s="383" t="s">
        <v>417</v>
      </c>
      <c r="I16" s="384"/>
      <c r="J16" s="183"/>
      <c r="K16" s="183"/>
    </row>
    <row r="17" spans="2:11" ht="39.75" customHeight="1">
      <c r="B17" s="183"/>
      <c r="C17" s="299" t="s">
        <v>416</v>
      </c>
      <c r="D17" s="300"/>
      <c r="E17" s="300"/>
      <c r="F17" s="300"/>
      <c r="G17" s="300"/>
      <c r="H17" s="385" t="s">
        <v>417</v>
      </c>
      <c r="I17" s="386"/>
      <c r="J17" s="183"/>
      <c r="K17" s="183"/>
    </row>
    <row r="18" spans="2:11" ht="13.5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 ht="13.5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 ht="13.5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 ht="13.5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 ht="13.5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 ht="13.5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  <row r="24" spans="2:11" ht="13.5">
      <c r="B24" s="183"/>
      <c r="C24" s="183"/>
      <c r="D24" s="183"/>
      <c r="E24" s="183"/>
      <c r="F24" s="183"/>
      <c r="G24" s="183"/>
      <c r="H24" s="183"/>
      <c r="I24" s="183"/>
      <c r="J24" s="183"/>
      <c r="K24" s="183"/>
    </row>
  </sheetData>
  <sheetProtection/>
  <printOptions/>
  <pageMargins left="0.787" right="0.787" top="0.984" bottom="0.984" header="0.512" footer="0.512"/>
  <pageSetup horizontalDpi="600" verticalDpi="600" orientation="portrait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N15"/>
  <sheetViews>
    <sheetView showGridLines="0" zoomScalePageLayoutView="0" workbookViewId="0" topLeftCell="A1">
      <selection activeCell="E28" sqref="E28"/>
    </sheetView>
  </sheetViews>
  <sheetFormatPr defaultColWidth="9.00390625" defaultRowHeight="13.5"/>
  <cols>
    <col min="1" max="1" width="3.00390625" style="0" customWidth="1"/>
  </cols>
  <sheetData>
    <row r="2" spans="2:14" ht="13.5">
      <c r="B2" s="42" t="s">
        <v>253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3.5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3.5">
      <c r="B4" s="51" t="s">
        <v>250</v>
      </c>
      <c r="C4" s="52"/>
      <c r="D4" s="38" t="s">
        <v>4</v>
      </c>
      <c r="E4" s="38" t="s">
        <v>245</v>
      </c>
      <c r="F4" s="38" t="s">
        <v>246</v>
      </c>
      <c r="G4" s="38" t="s">
        <v>247</v>
      </c>
      <c r="H4" s="38" t="s">
        <v>248</v>
      </c>
      <c r="I4" s="39" t="s">
        <v>251</v>
      </c>
      <c r="J4" s="39" t="s">
        <v>252</v>
      </c>
      <c r="K4" s="38" t="s">
        <v>249</v>
      </c>
      <c r="L4" s="49" t="s">
        <v>6</v>
      </c>
      <c r="M4" s="50"/>
      <c r="N4" s="38" t="s">
        <v>5</v>
      </c>
    </row>
    <row r="5" spans="2:14" ht="13.5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 ht="13.5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 ht="13.5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 ht="13.5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 ht="13.5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 ht="13.5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 ht="13.5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 ht="13.5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 ht="13.5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 ht="13.5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 ht="13.5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sheetProtection/>
  <printOptions/>
  <pageMargins left="0.787" right="0.787" top="0.984" bottom="0.984" header="0.512" footer="0.51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T16"/>
  <sheetViews>
    <sheetView showGridLines="0" zoomScalePageLayoutView="0" workbookViewId="0" topLeftCell="A1">
      <selection activeCell="O28" sqref="O28"/>
    </sheetView>
  </sheetViews>
  <sheetFormatPr defaultColWidth="9.00390625" defaultRowHeight="13.5" customHeight="1"/>
  <cols>
    <col min="1" max="1" width="1.75390625" style="6" customWidth="1"/>
    <col min="2" max="2" width="9.00390625" style="6" customWidth="1"/>
    <col min="3" max="14" width="5.625" style="6" customWidth="1"/>
    <col min="15" max="15" width="6.625" style="6" customWidth="1"/>
    <col min="16" max="16" width="1.75390625" style="6" customWidth="1"/>
    <col min="17" max="17" width="9.00390625" style="6" customWidth="1"/>
    <col min="18" max="20" width="5.625" style="6" customWidth="1"/>
    <col min="21" max="16384" width="9.00390625" style="6" customWidth="1"/>
  </cols>
  <sheetData>
    <row r="1" spans="2:20" ht="13.5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238</v>
      </c>
      <c r="R1" s="13"/>
      <c r="S1" s="13"/>
      <c r="T1" s="13"/>
    </row>
    <row r="2" spans="2:20" ht="13.5" customHeight="1">
      <c r="B2" s="14"/>
      <c r="C2" s="15" t="s">
        <v>219</v>
      </c>
      <c r="D2" s="15" t="s">
        <v>220</v>
      </c>
      <c r="E2" s="15" t="s">
        <v>221</v>
      </c>
      <c r="F2" s="15" t="s">
        <v>222</v>
      </c>
      <c r="G2" s="15" t="s">
        <v>223</v>
      </c>
      <c r="H2" s="15" t="s">
        <v>224</v>
      </c>
      <c r="I2" s="15" t="s">
        <v>225</v>
      </c>
      <c r="J2" s="15" t="s">
        <v>226</v>
      </c>
      <c r="K2" s="15" t="s">
        <v>227</v>
      </c>
      <c r="L2" s="15" t="s">
        <v>228</v>
      </c>
      <c r="M2" s="15" t="s">
        <v>229</v>
      </c>
      <c r="N2" s="16" t="s">
        <v>230</v>
      </c>
      <c r="O2" s="17" t="s">
        <v>218</v>
      </c>
      <c r="P2" s="13"/>
      <c r="Q2" s="15"/>
      <c r="R2" s="15" t="s">
        <v>244</v>
      </c>
      <c r="S2" s="15" t="s">
        <v>235</v>
      </c>
      <c r="T2" s="15" t="s">
        <v>236</v>
      </c>
    </row>
    <row r="3" spans="2:20" ht="13.5" customHeight="1">
      <c r="B3" s="7" t="s">
        <v>239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239</v>
      </c>
      <c r="R3" s="7"/>
      <c r="S3" s="7"/>
      <c r="T3" s="7"/>
    </row>
    <row r="4" spans="2:20" ht="13.5" customHeight="1">
      <c r="B4" s="7" t="s">
        <v>240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240</v>
      </c>
      <c r="R4" s="7"/>
      <c r="S4" s="7"/>
      <c r="T4" s="7"/>
    </row>
    <row r="5" spans="2:20" ht="13.5" customHeight="1">
      <c r="B5" s="7" t="s">
        <v>241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241</v>
      </c>
      <c r="R5" s="7"/>
      <c r="S5" s="7"/>
      <c r="T5" s="7"/>
    </row>
    <row r="6" spans="2:20" ht="13.5" customHeight="1" thickBot="1">
      <c r="B6" s="9" t="s">
        <v>242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242</v>
      </c>
      <c r="R6" s="7"/>
      <c r="S6" s="7"/>
      <c r="T6" s="7"/>
    </row>
    <row r="7" spans="2:20" ht="13.5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3.5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3.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3.5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243</v>
      </c>
      <c r="R10" s="13"/>
      <c r="S10" s="13"/>
      <c r="T10" s="13"/>
    </row>
    <row r="11" spans="2:20" ht="13.5" customHeight="1">
      <c r="B11" s="14"/>
      <c r="C11" s="15" t="s">
        <v>219</v>
      </c>
      <c r="D11" s="15" t="s">
        <v>220</v>
      </c>
      <c r="E11" s="15" t="s">
        <v>221</v>
      </c>
      <c r="F11" s="15" t="s">
        <v>222</v>
      </c>
      <c r="G11" s="15" t="s">
        <v>223</v>
      </c>
      <c r="H11" s="15" t="s">
        <v>224</v>
      </c>
      <c r="I11" s="15" t="s">
        <v>225</v>
      </c>
      <c r="J11" s="15" t="s">
        <v>226</v>
      </c>
      <c r="K11" s="15" t="s">
        <v>227</v>
      </c>
      <c r="L11" s="15" t="s">
        <v>228</v>
      </c>
      <c r="M11" s="15" t="s">
        <v>229</v>
      </c>
      <c r="N11" s="16" t="s">
        <v>230</v>
      </c>
      <c r="O11" s="17" t="s">
        <v>218</v>
      </c>
      <c r="P11" s="13"/>
      <c r="Q11" s="15"/>
      <c r="R11" s="15" t="s">
        <v>244</v>
      </c>
      <c r="S11" s="15" t="s">
        <v>235</v>
      </c>
      <c r="T11" s="15" t="s">
        <v>236</v>
      </c>
    </row>
    <row r="12" spans="2:20" ht="13.5" customHeight="1">
      <c r="B12" s="7" t="s">
        <v>231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231</v>
      </c>
      <c r="R12" s="7"/>
      <c r="S12" s="7"/>
      <c r="T12" s="7"/>
    </row>
    <row r="13" spans="2:20" ht="13.5" customHeight="1">
      <c r="B13" s="7" t="s">
        <v>232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232</v>
      </c>
      <c r="R13" s="7"/>
      <c r="S13" s="7"/>
      <c r="T13" s="7"/>
    </row>
    <row r="14" spans="2:20" ht="13.5" customHeight="1">
      <c r="B14" s="7" t="s">
        <v>233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233</v>
      </c>
      <c r="R14" s="7"/>
      <c r="S14" s="7"/>
      <c r="T14" s="7"/>
    </row>
    <row r="15" spans="2:20" ht="13.5" customHeight="1" thickBot="1">
      <c r="B15" s="9" t="s">
        <v>234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234</v>
      </c>
      <c r="R15" s="7"/>
      <c r="S15" s="7"/>
      <c r="T15" s="7"/>
    </row>
    <row r="16" spans="2:20" ht="13.5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15"/>
  <sheetViews>
    <sheetView showGridLines="0" zoomScalePageLayoutView="0" workbookViewId="0" topLeftCell="P1">
      <selection activeCell="T1" sqref="T1"/>
    </sheetView>
  </sheetViews>
  <sheetFormatPr defaultColWidth="9.00390625" defaultRowHeight="13.5"/>
  <cols>
    <col min="1" max="1" width="1.75390625" style="1" customWidth="1"/>
    <col min="2" max="3" width="3.375" style="1" customWidth="1"/>
    <col min="4" max="4" width="3.00390625" style="1" customWidth="1"/>
    <col min="5" max="5" width="12.50390625" style="1" customWidth="1"/>
    <col min="6" max="6" width="3.50390625" style="1" customWidth="1"/>
    <col min="7" max="7" width="7.50390625" style="1" customWidth="1"/>
    <col min="8" max="8" width="7.00390625" style="1" customWidth="1"/>
    <col min="9" max="9" width="5.875" style="1" customWidth="1"/>
    <col min="10" max="10" width="1.37890625" style="1" customWidth="1"/>
    <col min="11" max="11" width="3.00390625" style="1" customWidth="1"/>
    <col min="12" max="12" width="3.125" style="1" customWidth="1"/>
    <col min="13" max="13" width="14.125" style="1" customWidth="1"/>
    <col min="14" max="14" width="3.625" style="1" customWidth="1"/>
    <col min="15" max="15" width="8.75390625" style="1" customWidth="1"/>
    <col min="16" max="16" width="7.00390625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.00390625" style="1" customWidth="1"/>
  </cols>
  <sheetData>
    <row r="1" spans="2:12" ht="31.5" customHeight="1">
      <c r="B1" s="75" t="s">
        <v>139</v>
      </c>
      <c r="H1" s="6"/>
      <c r="I1" s="76"/>
      <c r="J1" s="77"/>
      <c r="K1" s="77"/>
      <c r="L1" s="77"/>
    </row>
    <row r="2" spans="2:25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26" ht="11.25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26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254</v>
      </c>
      <c r="V4" s="97"/>
      <c r="W4" s="98" t="s">
        <v>255</v>
      </c>
      <c r="X4" s="97"/>
      <c r="Y4" s="95" t="s">
        <v>256</v>
      </c>
      <c r="Z4" s="62"/>
    </row>
    <row r="5" spans="2:26" ht="11.25">
      <c r="B5" s="99"/>
      <c r="C5" s="100" t="s">
        <v>257</v>
      </c>
      <c r="D5" s="101"/>
      <c r="E5" s="102" t="s">
        <v>258</v>
      </c>
      <c r="F5" s="103">
        <v>201</v>
      </c>
      <c r="G5" s="74"/>
      <c r="H5" s="74"/>
      <c r="I5" s="104"/>
      <c r="K5" s="99"/>
      <c r="L5" s="105" t="s">
        <v>259</v>
      </c>
      <c r="M5" s="103" t="s">
        <v>260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26" ht="11.25">
      <c r="B6" s="99" t="s">
        <v>261</v>
      </c>
      <c r="C6" s="100" t="s">
        <v>261</v>
      </c>
      <c r="D6" s="107"/>
      <c r="E6" s="108"/>
      <c r="F6" s="70">
        <v>202</v>
      </c>
      <c r="G6" s="74"/>
      <c r="H6" s="109"/>
      <c r="I6" s="110"/>
      <c r="K6" s="99"/>
      <c r="L6" s="105" t="s">
        <v>262</v>
      </c>
      <c r="M6" s="70" t="s">
        <v>263</v>
      </c>
      <c r="N6" s="70">
        <v>302</v>
      </c>
      <c r="O6" s="74"/>
      <c r="P6" s="109"/>
      <c r="Q6" s="110"/>
      <c r="S6" s="78" t="s">
        <v>264</v>
      </c>
      <c r="T6" s="71"/>
      <c r="U6" s="106"/>
      <c r="V6" s="55"/>
      <c r="W6" s="55"/>
      <c r="X6" s="55"/>
      <c r="Y6" s="65"/>
      <c r="Z6" s="106"/>
    </row>
    <row r="7" spans="2:31" ht="11.25">
      <c r="B7" s="99" t="s">
        <v>265</v>
      </c>
      <c r="C7" s="100" t="s">
        <v>265</v>
      </c>
      <c r="D7" s="107"/>
      <c r="E7" s="108"/>
      <c r="F7" s="70">
        <v>203</v>
      </c>
      <c r="G7" s="74"/>
      <c r="H7" s="109"/>
      <c r="I7" s="110"/>
      <c r="K7" s="99"/>
      <c r="L7" s="105" t="s">
        <v>266</v>
      </c>
      <c r="M7" s="70" t="s">
        <v>267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27" ht="11.25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27" ht="11.25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22" ht="11.25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262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25" ht="11.25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25" ht="11.25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266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19" ht="11.25">
      <c r="B13" s="99" t="s">
        <v>261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24" ht="11.25">
      <c r="B14" s="99" t="s">
        <v>265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29" ht="11.25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29" ht="11.25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208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216</v>
      </c>
      <c r="AC16" s="128" t="s">
        <v>68</v>
      </c>
    </row>
    <row r="17" spans="2:27" ht="11.25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27" ht="11.25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19" ht="11.25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26" ht="11.25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0" ht="11.25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268</v>
      </c>
      <c r="N21" s="70">
        <v>316</v>
      </c>
      <c r="O21" s="74"/>
      <c r="P21" s="109"/>
      <c r="Q21" s="110"/>
      <c r="S21" s="113" t="s">
        <v>269</v>
      </c>
      <c r="T21" s="96">
        <f>V21+X21</f>
        <v>0</v>
      </c>
      <c r="V21" s="133">
        <f>G45+O45</f>
        <v>0</v>
      </c>
      <c r="W21" s="80" t="s">
        <v>270</v>
      </c>
      <c r="X21" s="24">
        <f>AA21/10</f>
        <v>0</v>
      </c>
      <c r="AA21" s="24">
        <f>T4*0.9</f>
        <v>0</v>
      </c>
      <c r="AB21" s="80" t="s">
        <v>271</v>
      </c>
      <c r="AC21" s="70"/>
      <c r="AD21" s="1" t="s">
        <v>272</v>
      </c>
    </row>
    <row r="22" spans="2:27" ht="11.25">
      <c r="B22" s="99" t="s">
        <v>273</v>
      </c>
      <c r="C22" s="105" t="s">
        <v>51</v>
      </c>
      <c r="D22" s="107" t="s">
        <v>274</v>
      </c>
      <c r="E22" s="108"/>
      <c r="F22" s="70">
        <v>217</v>
      </c>
      <c r="G22" s="74"/>
      <c r="H22" s="109"/>
      <c r="I22" s="110"/>
      <c r="K22" s="99"/>
      <c r="L22" s="105"/>
      <c r="M22" s="70" t="s">
        <v>275</v>
      </c>
      <c r="N22" s="70">
        <v>317</v>
      </c>
      <c r="O22" s="74"/>
      <c r="P22" s="109"/>
      <c r="Q22" s="110"/>
      <c r="V22" s="65" t="s">
        <v>276</v>
      </c>
      <c r="X22" s="80" t="s">
        <v>277</v>
      </c>
      <c r="AA22" s="80" t="s">
        <v>278</v>
      </c>
    </row>
    <row r="23" spans="2:32" ht="11.25">
      <c r="B23" s="99"/>
      <c r="C23" s="105" t="s">
        <v>27</v>
      </c>
      <c r="D23" s="107" t="s">
        <v>279</v>
      </c>
      <c r="E23" s="108"/>
      <c r="F23" s="70">
        <v>218</v>
      </c>
      <c r="G23" s="74"/>
      <c r="H23" s="109"/>
      <c r="I23" s="110"/>
      <c r="K23" s="99"/>
      <c r="L23" s="105"/>
      <c r="M23" s="70" t="s">
        <v>280</v>
      </c>
      <c r="N23" s="70">
        <v>318</v>
      </c>
      <c r="O23" s="74"/>
      <c r="P23" s="109"/>
      <c r="Q23" s="110"/>
      <c r="S23" s="127"/>
      <c r="T23" s="71"/>
      <c r="AF23" s="71"/>
    </row>
    <row r="24" spans="2:32" ht="11.25">
      <c r="B24" s="99" t="s">
        <v>281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282</v>
      </c>
      <c r="N24" s="70">
        <v>319</v>
      </c>
      <c r="O24" s="74"/>
      <c r="P24" s="109"/>
      <c r="Q24" s="110"/>
      <c r="S24" s="78" t="s">
        <v>283</v>
      </c>
      <c r="AC24" s="71"/>
      <c r="AF24" s="71"/>
    </row>
    <row r="25" spans="2:19" ht="11.25">
      <c r="B25" s="99"/>
      <c r="C25" s="4"/>
      <c r="D25" s="107" t="s">
        <v>28</v>
      </c>
      <c r="E25" s="108"/>
      <c r="F25" s="70">
        <v>220</v>
      </c>
      <c r="G25" s="125"/>
      <c r="H25" s="126" t="s">
        <v>284</v>
      </c>
      <c r="I25" s="134"/>
      <c r="K25" s="99" t="s">
        <v>27</v>
      </c>
      <c r="L25" s="105" t="s">
        <v>27</v>
      </c>
      <c r="M25" s="70" t="s">
        <v>285</v>
      </c>
      <c r="N25" s="70">
        <v>320</v>
      </c>
      <c r="O25" s="74"/>
      <c r="P25" s="109"/>
      <c r="Q25" s="110"/>
      <c r="S25" s="1" t="s">
        <v>286</v>
      </c>
    </row>
    <row r="26" spans="2:31" ht="11.25">
      <c r="B26" s="99" t="s">
        <v>27</v>
      </c>
      <c r="C26" s="117"/>
      <c r="D26" s="130"/>
      <c r="E26" s="70" t="s">
        <v>287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288</v>
      </c>
      <c r="T26" s="64"/>
      <c r="U26" s="111" t="s">
        <v>23</v>
      </c>
      <c r="V26" s="101" t="s">
        <v>289</v>
      </c>
      <c r="W26" s="101"/>
      <c r="X26" s="101"/>
      <c r="Y26" s="101"/>
      <c r="Z26" s="101"/>
      <c r="AA26" s="101"/>
      <c r="AC26" s="1" t="s">
        <v>290</v>
      </c>
      <c r="AD26" s="71"/>
      <c r="AE26" s="71"/>
    </row>
    <row r="27" spans="2:31" ht="11.25">
      <c r="B27" s="99"/>
      <c r="C27" s="105"/>
      <c r="D27" s="105" t="s">
        <v>291</v>
      </c>
      <c r="E27" s="70" t="s">
        <v>292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293</v>
      </c>
      <c r="T27" s="135" t="e">
        <f>Z32/Z33</f>
        <v>#DIV/0!</v>
      </c>
      <c r="W27" s="136" t="s">
        <v>294</v>
      </c>
      <c r="X27" s="136"/>
      <c r="Y27" s="136"/>
      <c r="Z27" s="136"/>
      <c r="AC27" s="1" t="s">
        <v>295</v>
      </c>
      <c r="AD27" s="71"/>
      <c r="AE27" s="71"/>
    </row>
    <row r="28" spans="2:31" ht="11.25">
      <c r="B28" s="99" t="s">
        <v>296</v>
      </c>
      <c r="C28" s="105"/>
      <c r="D28" s="105"/>
      <c r="E28" s="70" t="s">
        <v>297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29" ht="11.25">
      <c r="B29" s="99"/>
      <c r="C29" s="105"/>
      <c r="D29" s="105" t="s">
        <v>298</v>
      </c>
      <c r="E29" s="70" t="s">
        <v>299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300</v>
      </c>
      <c r="V29" s="69">
        <f>T15</f>
        <v>0</v>
      </c>
      <c r="W29" s="137" t="s">
        <v>301</v>
      </c>
      <c r="X29" s="69">
        <f>V4</f>
        <v>0</v>
      </c>
      <c r="Y29" s="137" t="s">
        <v>302</v>
      </c>
      <c r="Z29" s="69">
        <f>T21</f>
        <v>0</v>
      </c>
      <c r="AA29" s="101" t="s">
        <v>303</v>
      </c>
      <c r="AB29" s="129"/>
      <c r="AC29" s="71"/>
    </row>
    <row r="30" spans="2:29" ht="11.25">
      <c r="B30" s="99" t="s">
        <v>304</v>
      </c>
      <c r="C30" s="105"/>
      <c r="D30" s="105"/>
      <c r="E30" s="70" t="s">
        <v>237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29" ht="11.25">
      <c r="B31" s="99"/>
      <c r="C31" s="105" t="s">
        <v>305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306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29" ht="11.25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300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 ht="11.25">
      <c r="B33" s="99"/>
      <c r="C33" s="105"/>
      <c r="D33" s="117"/>
      <c r="E33" s="70" t="s">
        <v>213</v>
      </c>
      <c r="F33" s="70">
        <v>228</v>
      </c>
      <c r="G33" s="74"/>
      <c r="H33" s="109"/>
      <c r="I33" s="110"/>
      <c r="K33" s="73"/>
      <c r="L33" s="107" t="s">
        <v>218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7" ht="11.25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19" ht="11.25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297</v>
      </c>
      <c r="N35" s="70">
        <v>330</v>
      </c>
      <c r="O35" s="74"/>
      <c r="P35" s="109"/>
      <c r="Q35" s="110"/>
      <c r="S35" s="1" t="s">
        <v>100</v>
      </c>
    </row>
    <row r="36" spans="2:27" ht="11.25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299</v>
      </c>
      <c r="N36" s="70">
        <v>331</v>
      </c>
      <c r="O36" s="74"/>
      <c r="P36" s="109"/>
      <c r="Q36" s="110"/>
      <c r="S36" s="3" t="s">
        <v>288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4" ht="11.25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305</v>
      </c>
      <c r="L37" s="105" t="s">
        <v>27</v>
      </c>
      <c r="M37" s="70" t="s">
        <v>237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294</v>
      </c>
      <c r="X37" s="136"/>
    </row>
    <row r="38" spans="2:17" ht="11.25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7" ht="11.25">
      <c r="B39" s="99"/>
      <c r="C39" s="105"/>
      <c r="D39" s="105"/>
      <c r="E39" s="70" t="s">
        <v>268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 ht="11.25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7" ht="11.25">
      <c r="B41" s="99"/>
      <c r="C41" s="105"/>
      <c r="D41" s="105"/>
      <c r="E41" s="70" t="s">
        <v>275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4" ht="11.25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7" ht="11.25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7" ht="11.25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4" ht="11.25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17" ht="11.25">
      <c r="B46" s="115"/>
      <c r="C46" s="105"/>
      <c r="D46" s="105"/>
      <c r="E46" s="70" t="s">
        <v>285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8" ht="11.25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214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6" ht="11.25">
      <c r="B48" s="115"/>
      <c r="C48" s="105"/>
      <c r="D48" s="105"/>
      <c r="E48" s="70" t="s">
        <v>214</v>
      </c>
      <c r="F48" s="70">
        <v>243</v>
      </c>
      <c r="G48" s="74"/>
      <c r="H48" s="109"/>
      <c r="I48" s="110"/>
      <c r="K48" s="115"/>
      <c r="L48" s="131"/>
      <c r="M48" s="70" t="s">
        <v>275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3" ht="11.25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285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3" ht="11.25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3" ht="11.25">
      <c r="B51" s="115"/>
      <c r="C51" s="103"/>
      <c r="D51" s="160" t="s">
        <v>28</v>
      </c>
      <c r="E51" s="123"/>
      <c r="F51" s="70">
        <v>246</v>
      </c>
      <c r="G51" s="161"/>
      <c r="H51" s="162" t="s">
        <v>307</v>
      </c>
      <c r="I51" s="163"/>
      <c r="K51" s="73"/>
      <c r="L51" s="160" t="s">
        <v>218</v>
      </c>
      <c r="M51" s="123"/>
      <c r="N51" s="70">
        <v>346</v>
      </c>
      <c r="O51" s="161"/>
      <c r="P51" s="162" t="s">
        <v>308</v>
      </c>
      <c r="Q51" s="164"/>
      <c r="S51" s="165"/>
      <c r="T51" s="166">
        <f>T21</f>
        <v>0</v>
      </c>
      <c r="U51" s="166"/>
      <c r="V51" s="2"/>
      <c r="W51" s="71"/>
    </row>
    <row r="52" spans="2:23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309</v>
      </c>
      <c r="M52" s="169"/>
      <c r="N52" s="170">
        <v>347</v>
      </c>
      <c r="O52" s="171"/>
      <c r="P52" s="171"/>
      <c r="Q52" s="172"/>
      <c r="S52" s="173" t="s">
        <v>310</v>
      </c>
      <c r="T52" s="174" t="s">
        <v>311</v>
      </c>
      <c r="U52" s="175"/>
      <c r="V52" s="176" t="s">
        <v>310</v>
      </c>
      <c r="W52" s="71"/>
    </row>
    <row r="53" spans="2:23" ht="13.5">
      <c r="B53" s="132"/>
      <c r="C53" s="116" t="s">
        <v>312</v>
      </c>
      <c r="D53" s="116"/>
      <c r="E53" s="108"/>
      <c r="F53" s="70">
        <v>248</v>
      </c>
      <c r="G53" s="74"/>
      <c r="H53" s="109"/>
      <c r="I53" s="110"/>
      <c r="S53" s="173"/>
      <c r="T53" s="615">
        <f>T51+U51</f>
        <v>0</v>
      </c>
      <c r="U53" s="537"/>
      <c r="V53" s="176"/>
      <c r="W53" s="71"/>
    </row>
    <row r="54" spans="2:23" ht="11.25">
      <c r="B54" s="72"/>
      <c r="C54" s="107"/>
      <c r="D54" s="116"/>
      <c r="E54" s="108" t="s">
        <v>216</v>
      </c>
      <c r="F54" s="70">
        <v>249</v>
      </c>
      <c r="G54" s="74"/>
      <c r="H54" s="109"/>
      <c r="I54" s="110"/>
      <c r="W54" s="71"/>
    </row>
    <row r="55" spans="2:25" ht="11.25">
      <c r="B55" s="99" t="s">
        <v>313</v>
      </c>
      <c r="C55" s="107"/>
      <c r="D55" s="116"/>
      <c r="E55" s="108" t="s">
        <v>314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19" ht="11.25">
      <c r="B56" s="99" t="s">
        <v>315</v>
      </c>
      <c r="C56" s="107"/>
      <c r="D56" s="116"/>
      <c r="E56" s="108" t="s">
        <v>316</v>
      </c>
      <c r="F56" s="70">
        <v>251</v>
      </c>
      <c r="G56" s="74"/>
      <c r="H56" s="109"/>
      <c r="I56" s="110"/>
      <c r="S56" s="78" t="s">
        <v>317</v>
      </c>
    </row>
    <row r="57" spans="2:9" ht="11.25">
      <c r="B57" s="99" t="s">
        <v>318</v>
      </c>
      <c r="C57" s="107"/>
      <c r="D57" s="116"/>
      <c r="E57" s="108" t="s">
        <v>319</v>
      </c>
      <c r="F57" s="70">
        <v>252</v>
      </c>
      <c r="G57" s="74"/>
      <c r="H57" s="109"/>
      <c r="I57" s="110"/>
    </row>
    <row r="58" spans="2:22" ht="11.25">
      <c r="B58" s="99" t="s">
        <v>320</v>
      </c>
      <c r="C58" s="107"/>
      <c r="D58" s="116"/>
      <c r="E58" s="108" t="s">
        <v>321</v>
      </c>
      <c r="F58" s="70">
        <v>253</v>
      </c>
      <c r="G58" s="74"/>
      <c r="H58" s="109"/>
      <c r="I58" s="110"/>
      <c r="S58" s="66" t="s">
        <v>322</v>
      </c>
      <c r="T58" s="67"/>
      <c r="U58" s="111" t="s">
        <v>23</v>
      </c>
      <c r="V58" s="71" t="s">
        <v>323</v>
      </c>
    </row>
    <row r="59" spans="2:20" ht="11.25">
      <c r="B59" s="99" t="s">
        <v>324</v>
      </c>
      <c r="C59" s="107"/>
      <c r="D59" s="116"/>
      <c r="E59" s="108" t="s">
        <v>325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 ht="11.25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326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327</v>
      </c>
      <c r="Z60" s="69">
        <f>T21</f>
        <v>0</v>
      </c>
    </row>
    <row r="61" spans="2:9" ht="11.25">
      <c r="B61" s="140" t="s">
        <v>313</v>
      </c>
      <c r="C61" s="107"/>
      <c r="D61" s="116"/>
      <c r="E61" s="108" t="s">
        <v>328</v>
      </c>
      <c r="F61" s="70">
        <v>256</v>
      </c>
      <c r="G61" s="74"/>
      <c r="H61" s="109"/>
      <c r="I61" s="110"/>
    </row>
    <row r="62" spans="2:25" ht="11.25">
      <c r="B62" s="99" t="s">
        <v>315</v>
      </c>
      <c r="C62" s="107"/>
      <c r="D62" s="116"/>
      <c r="E62" s="108" t="s">
        <v>329</v>
      </c>
      <c r="F62" s="70">
        <v>257</v>
      </c>
      <c r="G62" s="74"/>
      <c r="H62" s="109"/>
      <c r="I62" s="110"/>
      <c r="U62" s="111" t="s">
        <v>330</v>
      </c>
      <c r="V62" s="109" t="e">
        <f>V60*W60</f>
        <v>#DIV/0!</v>
      </c>
      <c r="W62" s="69">
        <f>T15</f>
        <v>0</v>
      </c>
      <c r="X62" s="1" t="s">
        <v>331</v>
      </c>
      <c r="Y62" s="69">
        <f>T21</f>
        <v>0</v>
      </c>
    </row>
    <row r="63" spans="2:9" ht="11.25">
      <c r="B63" s="99" t="s">
        <v>318</v>
      </c>
      <c r="C63" s="107"/>
      <c r="D63" s="116"/>
      <c r="E63" s="108" t="s">
        <v>332</v>
      </c>
      <c r="F63" s="70">
        <v>258</v>
      </c>
      <c r="G63" s="74"/>
      <c r="H63" s="109"/>
      <c r="I63" s="110"/>
    </row>
    <row r="64" spans="2:24" ht="11.25">
      <c r="B64" s="99" t="s">
        <v>27</v>
      </c>
      <c r="C64" s="107"/>
      <c r="D64" s="116"/>
      <c r="E64" s="108" t="s">
        <v>333</v>
      </c>
      <c r="F64" s="70">
        <v>259</v>
      </c>
      <c r="G64" s="74"/>
      <c r="H64" s="109"/>
      <c r="I64" s="110"/>
      <c r="U64" s="111" t="s">
        <v>334</v>
      </c>
      <c r="V64" s="69" t="e">
        <f>V62-W62</f>
        <v>#DIV/0!</v>
      </c>
      <c r="W64" s="80" t="s">
        <v>335</v>
      </c>
      <c r="X64" s="69">
        <f>T21</f>
        <v>0</v>
      </c>
    </row>
    <row r="65" spans="2:9" ht="11.25">
      <c r="B65" s="99" t="s">
        <v>336</v>
      </c>
      <c r="C65" s="107"/>
      <c r="D65" s="116"/>
      <c r="E65" s="108" t="s">
        <v>337</v>
      </c>
      <c r="F65" s="70">
        <v>260</v>
      </c>
      <c r="G65" s="74"/>
      <c r="H65" s="109"/>
      <c r="I65" s="110"/>
    </row>
    <row r="66" spans="2:22" ht="11.25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338</v>
      </c>
      <c r="T66" s="67"/>
      <c r="U66" s="111" t="s">
        <v>23</v>
      </c>
      <c r="V66" s="1" t="s">
        <v>339</v>
      </c>
    </row>
    <row r="67" spans="2:20" ht="11.25">
      <c r="B67" s="132" t="s">
        <v>340</v>
      </c>
      <c r="C67" s="116"/>
      <c r="D67" s="70" t="s">
        <v>341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2:24" ht="11.25">
      <c r="B68" s="132"/>
      <c r="C68" s="116" t="s">
        <v>342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302</v>
      </c>
      <c r="X68" s="69" t="e">
        <f>T59</f>
        <v>#DIV/0!</v>
      </c>
    </row>
    <row r="69" spans="2:9" ht="11.25">
      <c r="B69" s="132"/>
      <c r="C69" s="116" t="s">
        <v>343</v>
      </c>
      <c r="D69" s="116"/>
      <c r="E69" s="108"/>
      <c r="F69" s="70">
        <v>264</v>
      </c>
      <c r="G69" s="74"/>
      <c r="H69" s="109"/>
      <c r="I69" s="110"/>
    </row>
    <row r="70" spans="2:9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0:12" ht="11.25">
      <c r="J71" s="71"/>
      <c r="K71" s="71"/>
      <c r="L71" s="71"/>
    </row>
    <row r="72" spans="2:12" ht="11.25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12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12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12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12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12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9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7" ht="13.5">
      <c r="A79" s="183"/>
      <c r="B79" s="184"/>
      <c r="C79" s="71"/>
      <c r="D79" s="71"/>
      <c r="E79" s="71"/>
      <c r="F79" s="71"/>
      <c r="G79" s="71"/>
    </row>
    <row r="80" spans="1:7" ht="13.5">
      <c r="A80" s="183"/>
      <c r="B80" s="184"/>
      <c r="C80" s="181"/>
      <c r="D80" s="182"/>
      <c r="E80" s="181"/>
      <c r="F80" s="181"/>
      <c r="G80" s="181"/>
    </row>
    <row r="81" spans="1:7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9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3" ht="13.5">
      <c r="A85" s="183"/>
      <c r="B85" s="183"/>
      <c r="C85" s="183"/>
    </row>
    <row r="86" spans="1:3" ht="13.5">
      <c r="A86" s="183"/>
      <c r="B86" s="183"/>
      <c r="C86" s="183"/>
    </row>
    <row r="87" spans="1:3" ht="13.5">
      <c r="A87" s="183"/>
      <c r="B87" s="183"/>
      <c r="C87" s="183"/>
    </row>
    <row r="88" spans="1:3" ht="13.5">
      <c r="A88" s="183"/>
      <c r="B88" s="183"/>
      <c r="C88" s="183"/>
    </row>
    <row r="89" spans="1:3" ht="13.5">
      <c r="A89" s="183"/>
      <c r="B89" s="183"/>
      <c r="C89" s="183"/>
    </row>
    <row r="90" spans="1:7" ht="13.5">
      <c r="A90" s="183"/>
      <c r="B90" s="183"/>
      <c r="C90" s="183"/>
      <c r="D90" s="183"/>
      <c r="E90" s="183"/>
      <c r="F90" s="183"/>
      <c r="G90" s="183"/>
    </row>
    <row r="91" spans="1:7" ht="13.5">
      <c r="A91" s="183"/>
      <c r="B91" s="183"/>
      <c r="C91" s="183"/>
      <c r="D91" s="183"/>
      <c r="E91" s="183"/>
      <c r="F91" s="183"/>
      <c r="G91" s="183"/>
    </row>
    <row r="92" spans="1:7" ht="13.5">
      <c r="A92" s="183"/>
      <c r="B92" s="183"/>
      <c r="C92" s="183"/>
      <c r="D92" s="183"/>
      <c r="E92" s="183"/>
      <c r="F92" s="183"/>
      <c r="G92" s="183"/>
    </row>
    <row r="93" spans="1:7" ht="13.5">
      <c r="A93" s="183"/>
      <c r="B93" s="183"/>
      <c r="C93" s="183"/>
      <c r="D93" s="183"/>
      <c r="E93" s="183"/>
      <c r="F93" s="183"/>
      <c r="G93" s="183"/>
    </row>
    <row r="94" spans="1:7" ht="13.5">
      <c r="A94" s="183"/>
      <c r="B94" s="183"/>
      <c r="C94" s="183"/>
      <c r="D94" s="183"/>
      <c r="E94" s="183"/>
      <c r="F94" s="183"/>
      <c r="G94" s="183"/>
    </row>
    <row r="95" spans="1:7" ht="13.5">
      <c r="A95" s="183"/>
      <c r="B95" s="183"/>
      <c r="C95" s="183"/>
      <c r="D95" s="183"/>
      <c r="E95" s="183"/>
      <c r="F95" s="183"/>
      <c r="G95" s="183"/>
    </row>
    <row r="96" spans="1:7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2:7" ht="13.5">
      <c r="B115" s="183"/>
      <c r="C115" s="183"/>
      <c r="D115" s="183"/>
      <c r="E115" s="183"/>
      <c r="F115" s="183"/>
      <c r="G115" s="183"/>
    </row>
  </sheetData>
  <sheetProtection/>
  <mergeCells count="1">
    <mergeCell ref="T53:U53"/>
  </mergeCells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0"/>
  <sheetViews>
    <sheetView showGridLines="0" defaultGridColor="0" colorId="55" workbookViewId="0" topLeftCell="A1">
      <selection activeCell="C13" sqref="C13:E14"/>
    </sheetView>
  </sheetViews>
  <sheetFormatPr defaultColWidth="9.00390625" defaultRowHeight="13.5"/>
  <cols>
    <col min="1" max="1" width="1.00390625" style="313" customWidth="1"/>
    <col min="2" max="2" width="22.625" style="313" customWidth="1"/>
    <col min="3" max="3" width="7.75390625" style="334" customWidth="1"/>
    <col min="4" max="4" width="38.75390625" style="313" customWidth="1"/>
    <col min="5" max="5" width="16.75390625" style="334" customWidth="1"/>
    <col min="6" max="16384" width="9.00390625" style="313" customWidth="1"/>
  </cols>
  <sheetData>
    <row r="1" spans="2:5" ht="37.5" customHeight="1">
      <c r="B1" s="309" t="s">
        <v>443</v>
      </c>
      <c r="C1" s="310"/>
      <c r="D1" s="311"/>
      <c r="E1" s="312"/>
    </row>
    <row r="2" spans="2:5" s="316" customFormat="1" ht="30" customHeight="1">
      <c r="B2" s="314"/>
      <c r="C2" s="315" t="s">
        <v>444</v>
      </c>
      <c r="D2" s="315" t="s">
        <v>445</v>
      </c>
      <c r="E2" s="315" t="s">
        <v>446</v>
      </c>
    </row>
    <row r="3" spans="2:5" s="316" customFormat="1" ht="30" customHeight="1">
      <c r="B3" s="317" t="s">
        <v>447</v>
      </c>
      <c r="C3" s="318" t="s">
        <v>448</v>
      </c>
      <c r="D3" s="319" t="s">
        <v>449</v>
      </c>
      <c r="E3" s="318" t="s">
        <v>483</v>
      </c>
    </row>
    <row r="4" spans="2:5" s="316" customFormat="1" ht="30" customHeight="1">
      <c r="B4" s="320"/>
      <c r="C4" s="318" t="s">
        <v>448</v>
      </c>
      <c r="D4" s="319" t="s">
        <v>450</v>
      </c>
      <c r="E4" s="318" t="s">
        <v>483</v>
      </c>
    </row>
    <row r="5" spans="2:5" s="316" customFormat="1" ht="30" customHeight="1">
      <c r="B5" s="320"/>
      <c r="C5" s="318" t="s">
        <v>448</v>
      </c>
      <c r="D5" s="319" t="s">
        <v>451</v>
      </c>
      <c r="E5" s="318"/>
    </row>
    <row r="6" spans="2:5" s="316" customFormat="1" ht="30" customHeight="1">
      <c r="B6" s="321"/>
      <c r="C6" s="318" t="s">
        <v>448</v>
      </c>
      <c r="D6" s="319" t="s">
        <v>452</v>
      </c>
      <c r="E6" s="318"/>
    </row>
    <row r="7" spans="2:5" s="325" customFormat="1" ht="3.75" customHeight="1">
      <c r="B7" s="322"/>
      <c r="C7" s="323"/>
      <c r="D7" s="324"/>
      <c r="E7" s="323"/>
    </row>
    <row r="8" spans="2:5" s="316" customFormat="1" ht="30" customHeight="1">
      <c r="B8" s="317" t="s">
        <v>453</v>
      </c>
      <c r="C8" s="318" t="s">
        <v>448</v>
      </c>
      <c r="D8" s="326" t="s">
        <v>454</v>
      </c>
      <c r="E8" s="396" t="s">
        <v>494</v>
      </c>
    </row>
    <row r="9" spans="2:5" s="316" customFormat="1" ht="30" customHeight="1">
      <c r="B9" s="327" t="s">
        <v>455</v>
      </c>
      <c r="C9" s="318" t="s">
        <v>448</v>
      </c>
      <c r="D9" s="326" t="s">
        <v>456</v>
      </c>
      <c r="E9" s="318" t="s">
        <v>470</v>
      </c>
    </row>
    <row r="10" spans="2:5" s="316" customFormat="1" ht="30" customHeight="1">
      <c r="B10" s="320"/>
      <c r="C10" s="318" t="s">
        <v>448</v>
      </c>
      <c r="D10" s="326" t="s">
        <v>457</v>
      </c>
      <c r="E10" s="396" t="s">
        <v>495</v>
      </c>
    </row>
    <row r="11" spans="2:5" s="316" customFormat="1" ht="30" customHeight="1">
      <c r="B11" s="320"/>
      <c r="C11" s="318" t="s">
        <v>448</v>
      </c>
      <c r="D11" s="326" t="s">
        <v>458</v>
      </c>
      <c r="E11" s="396" t="s">
        <v>495</v>
      </c>
    </row>
    <row r="12" spans="2:5" s="316" customFormat="1" ht="30" customHeight="1">
      <c r="B12" s="320"/>
      <c r="C12" s="318" t="s">
        <v>448</v>
      </c>
      <c r="D12" s="326" t="s">
        <v>459</v>
      </c>
      <c r="E12" s="396" t="s">
        <v>495</v>
      </c>
    </row>
    <row r="13" spans="2:5" s="316" customFormat="1" ht="30" customHeight="1">
      <c r="B13" s="320"/>
      <c r="C13" s="318" t="s">
        <v>448</v>
      </c>
      <c r="D13" s="326" t="s">
        <v>460</v>
      </c>
      <c r="E13" s="396" t="s">
        <v>495</v>
      </c>
    </row>
    <row r="14" spans="2:5" s="316" customFormat="1" ht="30" customHeight="1">
      <c r="B14" s="320"/>
      <c r="C14" s="318"/>
      <c r="D14" s="326"/>
      <c r="E14" s="396"/>
    </row>
    <row r="15" spans="2:5" s="316" customFormat="1" ht="30" customHeight="1">
      <c r="B15" s="320"/>
      <c r="C15" s="318"/>
      <c r="D15" s="326"/>
      <c r="E15" s="318"/>
    </row>
    <row r="16" spans="2:5" s="316" customFormat="1" ht="30" customHeight="1">
      <c r="B16" s="320"/>
      <c r="C16" s="318"/>
      <c r="D16" s="326"/>
      <c r="E16" s="318"/>
    </row>
    <row r="17" spans="2:5" s="316" customFormat="1" ht="30" customHeight="1">
      <c r="B17" s="320"/>
      <c r="C17" s="318"/>
      <c r="D17" s="326"/>
      <c r="E17" s="318"/>
    </row>
    <row r="18" spans="2:5" s="316" customFormat="1" ht="30" customHeight="1">
      <c r="B18" s="321"/>
      <c r="C18" s="318"/>
      <c r="D18" s="326"/>
      <c r="E18" s="318"/>
    </row>
    <row r="19" spans="2:5" s="325" customFormat="1" ht="3.75" customHeight="1">
      <c r="B19" s="322"/>
      <c r="C19" s="323"/>
      <c r="D19" s="324"/>
      <c r="E19" s="323"/>
    </row>
    <row r="20" spans="2:5" s="316" customFormat="1" ht="30" customHeight="1">
      <c r="B20" s="317" t="s">
        <v>461</v>
      </c>
      <c r="C20" s="318" t="s">
        <v>448</v>
      </c>
      <c r="D20" s="319" t="s">
        <v>462</v>
      </c>
      <c r="E20" s="318" t="s">
        <v>483</v>
      </c>
    </row>
    <row r="21" spans="2:5" s="316" customFormat="1" ht="30" customHeight="1">
      <c r="B21" s="320"/>
      <c r="C21" s="318" t="s">
        <v>448</v>
      </c>
      <c r="D21" s="319" t="s">
        <v>463</v>
      </c>
      <c r="E21" s="318" t="s">
        <v>483</v>
      </c>
    </row>
    <row r="22" spans="2:5" s="316" customFormat="1" ht="30" customHeight="1">
      <c r="B22" s="320"/>
      <c r="C22" s="318" t="s">
        <v>448</v>
      </c>
      <c r="D22" s="319" t="s">
        <v>464</v>
      </c>
      <c r="E22" s="318" t="s">
        <v>483</v>
      </c>
    </row>
    <row r="23" spans="2:5" s="316" customFormat="1" ht="30" customHeight="1">
      <c r="B23" s="320"/>
      <c r="C23" s="318" t="s">
        <v>448</v>
      </c>
      <c r="D23" s="319" t="s">
        <v>465</v>
      </c>
      <c r="E23" s="318" t="s">
        <v>483</v>
      </c>
    </row>
    <row r="24" spans="2:5" s="316" customFormat="1" ht="30" customHeight="1">
      <c r="B24" s="320"/>
      <c r="C24" s="318" t="s">
        <v>448</v>
      </c>
      <c r="D24" s="319" t="s">
        <v>466</v>
      </c>
      <c r="E24" s="318" t="s">
        <v>483</v>
      </c>
    </row>
    <row r="25" spans="2:5" s="316" customFormat="1" ht="30" customHeight="1">
      <c r="B25" s="320"/>
      <c r="C25" s="318" t="s">
        <v>448</v>
      </c>
      <c r="D25" s="319" t="s">
        <v>467</v>
      </c>
      <c r="E25" s="318" t="s">
        <v>483</v>
      </c>
    </row>
    <row r="26" spans="2:5" s="316" customFormat="1" ht="30" customHeight="1">
      <c r="B26" s="321"/>
      <c r="C26" s="318" t="s">
        <v>448</v>
      </c>
      <c r="D26" s="319" t="s">
        <v>468</v>
      </c>
      <c r="E26" s="318" t="s">
        <v>483</v>
      </c>
    </row>
    <row r="27" spans="2:5" s="331" customFormat="1" ht="3.75" customHeight="1">
      <c r="B27" s="328"/>
      <c r="C27" s="329"/>
      <c r="D27" s="330" t="s">
        <v>25</v>
      </c>
      <c r="E27" s="329"/>
    </row>
    <row r="29" spans="3:5" s="332" customFormat="1" ht="24" customHeight="1">
      <c r="C29" s="333"/>
      <c r="E29" s="333"/>
    </row>
    <row r="30" spans="3:5" s="332" customFormat="1" ht="24" customHeight="1">
      <c r="C30" s="333"/>
      <c r="E30" s="333"/>
    </row>
    <row r="31" spans="3:5" s="332" customFormat="1" ht="24" customHeight="1">
      <c r="C31" s="333"/>
      <c r="E31" s="333"/>
    </row>
    <row r="32" spans="3:5" s="332" customFormat="1" ht="24" customHeight="1">
      <c r="C32" s="333"/>
      <c r="E32" s="333"/>
    </row>
    <row r="33" spans="3:5" s="332" customFormat="1" ht="24" customHeight="1">
      <c r="C33" s="333"/>
      <c r="E33" s="333"/>
    </row>
    <row r="34" spans="3:5" s="332" customFormat="1" ht="24" customHeight="1">
      <c r="C34" s="333"/>
      <c r="E34" s="333"/>
    </row>
    <row r="35" spans="3:5" s="332" customFormat="1" ht="24" customHeight="1">
      <c r="C35" s="333"/>
      <c r="E35" s="333"/>
    </row>
    <row r="36" spans="3:5" s="332" customFormat="1" ht="24" customHeight="1">
      <c r="C36" s="333"/>
      <c r="E36" s="333"/>
    </row>
    <row r="37" spans="3:5" s="332" customFormat="1" ht="24" customHeight="1">
      <c r="C37" s="333"/>
      <c r="E37" s="333"/>
    </row>
    <row r="38" spans="3:5" s="332" customFormat="1" ht="24" customHeight="1">
      <c r="C38" s="333"/>
      <c r="E38" s="333"/>
    </row>
    <row r="39" spans="3:5" s="332" customFormat="1" ht="24" customHeight="1">
      <c r="C39" s="333"/>
      <c r="E39" s="333"/>
    </row>
    <row r="40" spans="3:5" s="332" customFormat="1" ht="24" customHeight="1">
      <c r="C40" s="333"/>
      <c r="E40" s="333"/>
    </row>
    <row r="41" spans="3:5" s="332" customFormat="1" ht="24" customHeight="1">
      <c r="C41" s="333"/>
      <c r="E41" s="333"/>
    </row>
    <row r="42" spans="3:5" s="332" customFormat="1" ht="24" customHeight="1">
      <c r="C42" s="333"/>
      <c r="E42" s="333"/>
    </row>
    <row r="43" spans="3:5" s="332" customFormat="1" ht="24" customHeight="1">
      <c r="C43" s="333"/>
      <c r="E43" s="333"/>
    </row>
    <row r="44" spans="3:5" s="332" customFormat="1" ht="24" customHeight="1">
      <c r="C44" s="333"/>
      <c r="E44" s="333"/>
    </row>
    <row r="45" spans="3:5" s="332" customFormat="1" ht="24" customHeight="1">
      <c r="C45" s="333"/>
      <c r="E45" s="333"/>
    </row>
    <row r="46" spans="3:5" s="332" customFormat="1" ht="24" customHeight="1">
      <c r="C46" s="333"/>
      <c r="E46" s="333"/>
    </row>
    <row r="47" spans="3:5" s="332" customFormat="1" ht="24" customHeight="1">
      <c r="C47" s="333"/>
      <c r="E47" s="333"/>
    </row>
    <row r="48" spans="3:5" s="332" customFormat="1" ht="24" customHeight="1">
      <c r="C48" s="333"/>
      <c r="E48" s="333"/>
    </row>
    <row r="49" spans="3:5" s="332" customFormat="1" ht="24" customHeight="1">
      <c r="C49" s="333"/>
      <c r="E49" s="333"/>
    </row>
    <row r="50" spans="3:5" s="332" customFormat="1" ht="24" customHeight="1">
      <c r="C50" s="333"/>
      <c r="E50" s="333"/>
    </row>
    <row r="51" spans="3:5" s="332" customFormat="1" ht="24" customHeight="1">
      <c r="C51" s="333"/>
      <c r="E51" s="333"/>
    </row>
    <row r="52" spans="3:5" s="332" customFormat="1" ht="24" customHeight="1">
      <c r="C52" s="333"/>
      <c r="E52" s="333"/>
    </row>
    <row r="53" spans="3:5" s="332" customFormat="1" ht="24" customHeight="1">
      <c r="C53" s="333"/>
      <c r="E53" s="333"/>
    </row>
    <row r="54" spans="3:5" s="332" customFormat="1" ht="24" customHeight="1">
      <c r="C54" s="333"/>
      <c r="E54" s="333"/>
    </row>
    <row r="55" spans="3:5" s="332" customFormat="1" ht="24" customHeight="1">
      <c r="C55" s="333"/>
      <c r="E55" s="333"/>
    </row>
    <row r="56" spans="3:5" s="332" customFormat="1" ht="24" customHeight="1">
      <c r="C56" s="333"/>
      <c r="E56" s="333"/>
    </row>
    <row r="57" spans="3:5" s="332" customFormat="1" ht="24" customHeight="1">
      <c r="C57" s="333"/>
      <c r="E57" s="333"/>
    </row>
    <row r="58" spans="3:5" s="332" customFormat="1" ht="24" customHeight="1">
      <c r="C58" s="333"/>
      <c r="E58" s="333"/>
    </row>
    <row r="59" spans="3:5" s="332" customFormat="1" ht="24" customHeight="1">
      <c r="C59" s="333"/>
      <c r="E59" s="333"/>
    </row>
    <row r="60" spans="3:5" s="332" customFormat="1" ht="24" customHeight="1">
      <c r="C60" s="333"/>
      <c r="E60" s="333"/>
    </row>
    <row r="61" spans="3:5" s="332" customFormat="1" ht="24" customHeight="1">
      <c r="C61" s="333"/>
      <c r="E61" s="333"/>
    </row>
    <row r="62" spans="3:5" s="332" customFormat="1" ht="24" customHeight="1">
      <c r="C62" s="333"/>
      <c r="E62" s="333"/>
    </row>
    <row r="63" spans="3:5" s="332" customFormat="1" ht="24" customHeight="1">
      <c r="C63" s="333"/>
      <c r="E63" s="333"/>
    </row>
    <row r="64" spans="3:5" s="332" customFormat="1" ht="24" customHeight="1">
      <c r="C64" s="333"/>
      <c r="E64" s="333"/>
    </row>
    <row r="65" spans="3:5" s="332" customFormat="1" ht="24" customHeight="1">
      <c r="C65" s="333"/>
      <c r="E65" s="333"/>
    </row>
    <row r="66" spans="3:5" s="332" customFormat="1" ht="24" customHeight="1">
      <c r="C66" s="333"/>
      <c r="E66" s="333"/>
    </row>
    <row r="67" spans="3:5" s="332" customFormat="1" ht="24" customHeight="1">
      <c r="C67" s="333"/>
      <c r="E67" s="333"/>
    </row>
    <row r="68" spans="3:5" s="332" customFormat="1" ht="24" customHeight="1">
      <c r="C68" s="333"/>
      <c r="E68" s="333"/>
    </row>
    <row r="69" spans="3:5" s="332" customFormat="1" ht="24" customHeight="1">
      <c r="C69" s="333"/>
      <c r="E69" s="333"/>
    </row>
    <row r="70" spans="3:5" s="332" customFormat="1" ht="24" customHeight="1">
      <c r="C70" s="333"/>
      <c r="E70" s="333"/>
    </row>
    <row r="71" spans="3:5" s="332" customFormat="1" ht="24" customHeight="1">
      <c r="C71" s="333"/>
      <c r="E71" s="333"/>
    </row>
    <row r="72" spans="3:5" s="332" customFormat="1" ht="24" customHeight="1">
      <c r="C72" s="333"/>
      <c r="E72" s="333"/>
    </row>
    <row r="73" spans="3:5" s="332" customFormat="1" ht="24" customHeight="1">
      <c r="C73" s="333"/>
      <c r="E73" s="333"/>
    </row>
    <row r="74" spans="3:5" s="332" customFormat="1" ht="24" customHeight="1">
      <c r="C74" s="333"/>
      <c r="E74" s="333"/>
    </row>
    <row r="75" spans="3:5" s="332" customFormat="1" ht="24" customHeight="1">
      <c r="C75" s="333"/>
      <c r="E75" s="333"/>
    </row>
    <row r="76" spans="3:5" s="332" customFormat="1" ht="24" customHeight="1">
      <c r="C76" s="333"/>
      <c r="E76" s="333"/>
    </row>
    <row r="77" spans="3:5" s="332" customFormat="1" ht="24" customHeight="1">
      <c r="C77" s="333"/>
      <c r="E77" s="333"/>
    </row>
    <row r="78" spans="3:5" s="332" customFormat="1" ht="24" customHeight="1">
      <c r="C78" s="333"/>
      <c r="E78" s="333"/>
    </row>
    <row r="79" spans="3:5" s="332" customFormat="1" ht="24" customHeight="1">
      <c r="C79" s="333"/>
      <c r="E79" s="333"/>
    </row>
    <row r="80" spans="3:5" s="332" customFormat="1" ht="24" customHeight="1">
      <c r="C80" s="333"/>
      <c r="E80" s="333"/>
    </row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showGridLines="0" defaultGridColor="0" zoomScalePageLayoutView="0" colorId="23" workbookViewId="0" topLeftCell="A1">
      <selection activeCell="I12" sqref="I12"/>
    </sheetView>
  </sheetViews>
  <sheetFormatPr defaultColWidth="9.00390625" defaultRowHeight="19.5" customHeight="1"/>
  <cols>
    <col min="1" max="1" width="0.875" style="55" customWidth="1"/>
    <col min="2" max="2" width="3.50390625" style="55" customWidth="1"/>
    <col min="3" max="3" width="3.25390625" style="55" customWidth="1"/>
    <col min="4" max="4" width="22.25390625" style="55" customWidth="1"/>
    <col min="5" max="5" width="14.125" style="55" customWidth="1"/>
    <col min="6" max="6" width="8.375" style="55" customWidth="1"/>
    <col min="7" max="7" width="14.125" style="55" customWidth="1"/>
    <col min="8" max="8" width="8.375" style="55" customWidth="1"/>
    <col min="9" max="9" width="14.125" style="55" customWidth="1"/>
    <col min="10" max="10" width="9.125" style="55" customWidth="1"/>
    <col min="11" max="11" width="10.625" style="68" customWidth="1"/>
    <col min="12" max="16384" width="9.00390625" style="68" customWidth="1"/>
  </cols>
  <sheetData>
    <row r="1" spans="2:10" ht="22.5" customHeight="1">
      <c r="B1" s="186" t="s">
        <v>351</v>
      </c>
      <c r="C1" s="56"/>
      <c r="D1" s="56"/>
      <c r="E1" s="56"/>
      <c r="F1" s="193"/>
      <c r="G1" s="494" t="s">
        <v>499</v>
      </c>
      <c r="H1" s="363"/>
      <c r="I1" s="364"/>
      <c r="J1" s="365"/>
    </row>
    <row r="2" spans="2:10" ht="13.5" customHeight="1">
      <c r="B2" s="186"/>
      <c r="C2" s="56"/>
      <c r="D2" s="56"/>
      <c r="E2" s="56"/>
      <c r="F2" s="193"/>
      <c r="G2" s="362"/>
      <c r="H2" s="256"/>
      <c r="I2" s="188"/>
      <c r="J2" s="193"/>
    </row>
    <row r="3" spans="2:13" ht="20.25" customHeight="1">
      <c r="B3" s="535" t="s">
        <v>149</v>
      </c>
      <c r="C3" s="536"/>
      <c r="D3" s="537"/>
      <c r="E3" s="259" t="s">
        <v>442</v>
      </c>
      <c r="F3" s="399"/>
      <c r="G3" s="347" t="s">
        <v>442</v>
      </c>
      <c r="H3" s="399"/>
      <c r="I3" s="347" t="s">
        <v>442</v>
      </c>
      <c r="J3" s="398"/>
      <c r="L3" s="239"/>
      <c r="M3" s="395"/>
    </row>
    <row r="4" spans="2:10" ht="17.25" customHeight="1">
      <c r="B4" s="532"/>
      <c r="C4" s="533"/>
      <c r="D4" s="534"/>
      <c r="E4" s="350" t="s">
        <v>441</v>
      </c>
      <c r="F4" s="397"/>
      <c r="G4" s="350" t="s">
        <v>441</v>
      </c>
      <c r="H4" s="397"/>
      <c r="I4" s="350" t="s">
        <v>441</v>
      </c>
      <c r="J4" s="398"/>
    </row>
    <row r="5" spans="2:10" ht="18" customHeight="1">
      <c r="B5" s="208"/>
      <c r="C5" s="207"/>
      <c r="D5" s="258" t="s">
        <v>150</v>
      </c>
      <c r="E5" s="270" t="s">
        <v>422</v>
      </c>
      <c r="F5" s="230" t="s">
        <v>147</v>
      </c>
      <c r="G5" s="270" t="s">
        <v>8</v>
      </c>
      <c r="H5" s="230" t="s">
        <v>147</v>
      </c>
      <c r="I5" s="270" t="s">
        <v>9</v>
      </c>
      <c r="J5" s="230" t="s">
        <v>147</v>
      </c>
    </row>
    <row r="6" spans="2:10" ht="39.75" customHeight="1">
      <c r="B6" s="241" t="s">
        <v>1</v>
      </c>
      <c r="C6" s="242"/>
      <c r="D6" s="242"/>
      <c r="E6" s="453"/>
      <c r="F6" s="253" t="e">
        <f aca="true" t="shared" si="0" ref="F6:F33">E6/$E$6</f>
        <v>#DIV/0!</v>
      </c>
      <c r="G6" s="453"/>
      <c r="H6" s="253" t="e">
        <f>G6/$G$6</f>
        <v>#DIV/0!</v>
      </c>
      <c r="I6" s="453"/>
      <c r="J6" s="254" t="e">
        <f>I6/$I$6</f>
        <v>#DIV/0!</v>
      </c>
    </row>
    <row r="7" spans="2:10" ht="21.75" customHeight="1">
      <c r="B7" s="243"/>
      <c r="C7" s="241" t="s">
        <v>204</v>
      </c>
      <c r="D7" s="242"/>
      <c r="E7" s="447"/>
      <c r="F7" s="253" t="e">
        <f t="shared" si="0"/>
        <v>#DIV/0!</v>
      </c>
      <c r="G7" s="447"/>
      <c r="H7" s="253" t="e">
        <f aca="true" t="shared" si="1" ref="H7:H33">G7/$G$6</f>
        <v>#DIV/0!</v>
      </c>
      <c r="I7" s="447"/>
      <c r="J7" s="254" t="e">
        <f aca="true" t="shared" si="2" ref="J7:J33">I7/$I$6</f>
        <v>#DIV/0!</v>
      </c>
    </row>
    <row r="8" spans="2:10" ht="19.5" customHeight="1">
      <c r="B8" s="237"/>
      <c r="C8" s="198"/>
      <c r="D8" s="241" t="s">
        <v>206</v>
      </c>
      <c r="E8" s="447"/>
      <c r="F8" s="253" t="e">
        <f t="shared" si="0"/>
        <v>#DIV/0!</v>
      </c>
      <c r="G8" s="447"/>
      <c r="H8" s="253" t="e">
        <f t="shared" si="1"/>
        <v>#DIV/0!</v>
      </c>
      <c r="I8" s="447"/>
      <c r="J8" s="254" t="e">
        <f t="shared" si="2"/>
        <v>#DIV/0!</v>
      </c>
    </row>
    <row r="9" spans="2:10" ht="19.5" customHeight="1">
      <c r="B9" s="237"/>
      <c r="C9" s="237"/>
      <c r="D9" s="241" t="s">
        <v>207</v>
      </c>
      <c r="E9" s="447"/>
      <c r="F9" s="253" t="e">
        <f t="shared" si="0"/>
        <v>#DIV/0!</v>
      </c>
      <c r="G9" s="447"/>
      <c r="H9" s="253" t="e">
        <f t="shared" si="1"/>
        <v>#DIV/0!</v>
      </c>
      <c r="I9" s="447"/>
      <c r="J9" s="254" t="e">
        <f t="shared" si="2"/>
        <v>#DIV/0!</v>
      </c>
    </row>
    <row r="10" spans="2:10" ht="19.5" customHeight="1">
      <c r="B10" s="237"/>
      <c r="C10" s="237"/>
      <c r="D10" s="241" t="s">
        <v>208</v>
      </c>
      <c r="E10" s="447"/>
      <c r="F10" s="253" t="e">
        <f t="shared" si="0"/>
        <v>#DIV/0!</v>
      </c>
      <c r="G10" s="447"/>
      <c r="H10" s="253" t="e">
        <f t="shared" si="1"/>
        <v>#DIV/0!</v>
      </c>
      <c r="I10" s="447"/>
      <c r="J10" s="254" t="e">
        <f t="shared" si="2"/>
        <v>#DIV/0!</v>
      </c>
    </row>
    <row r="11" spans="2:10" ht="39.75" customHeight="1">
      <c r="B11" s="237"/>
      <c r="C11" s="237"/>
      <c r="D11" s="342" t="s">
        <v>484</v>
      </c>
      <c r="E11" s="444">
        <f>+E40</f>
        <v>0</v>
      </c>
      <c r="F11" s="253" t="e">
        <f t="shared" si="0"/>
        <v>#DIV/0!</v>
      </c>
      <c r="G11" s="444">
        <f>+G40</f>
        <v>0</v>
      </c>
      <c r="H11" s="253" t="e">
        <f t="shared" si="1"/>
        <v>#DIV/0!</v>
      </c>
      <c r="I11" s="444">
        <f>+I40</f>
        <v>0</v>
      </c>
      <c r="J11" s="254" t="e">
        <f t="shared" si="2"/>
        <v>#DIV/0!</v>
      </c>
    </row>
    <row r="12" spans="2:10" ht="19.5" customHeight="1">
      <c r="B12" s="237"/>
      <c r="C12" s="237"/>
      <c r="D12" s="244" t="s">
        <v>209</v>
      </c>
      <c r="E12" s="447"/>
      <c r="F12" s="253" t="e">
        <f t="shared" si="0"/>
        <v>#DIV/0!</v>
      </c>
      <c r="G12" s="447"/>
      <c r="H12" s="253" t="e">
        <f t="shared" si="1"/>
        <v>#DIV/0!</v>
      </c>
      <c r="I12" s="447"/>
      <c r="J12" s="254" t="e">
        <f t="shared" si="2"/>
        <v>#DIV/0!</v>
      </c>
    </row>
    <row r="13" spans="2:10" ht="21.75" customHeight="1">
      <c r="B13" s="237"/>
      <c r="C13" s="231" t="s">
        <v>205</v>
      </c>
      <c r="D13" s="245"/>
      <c r="E13" s="444">
        <f>SUM(E8:E12)</f>
        <v>0</v>
      </c>
      <c r="F13" s="253" t="e">
        <f t="shared" si="0"/>
        <v>#DIV/0!</v>
      </c>
      <c r="G13" s="444">
        <f>SUM(G8:G12)</f>
        <v>0</v>
      </c>
      <c r="H13" s="253" t="e">
        <f t="shared" si="1"/>
        <v>#DIV/0!</v>
      </c>
      <c r="I13" s="444">
        <f>SUM(I8:I12)</f>
        <v>0</v>
      </c>
      <c r="J13" s="254" t="e">
        <f t="shared" si="2"/>
        <v>#DIV/0!</v>
      </c>
    </row>
    <row r="14" spans="2:10" ht="21.75" customHeight="1">
      <c r="B14" s="231" t="s">
        <v>203</v>
      </c>
      <c r="C14" s="198"/>
      <c r="D14" s="198"/>
      <c r="E14" s="444">
        <f>E7+E13</f>
        <v>0</v>
      </c>
      <c r="F14" s="253" t="e">
        <f t="shared" si="0"/>
        <v>#DIV/0!</v>
      </c>
      <c r="G14" s="444">
        <f>G7+G13</f>
        <v>0</v>
      </c>
      <c r="H14" s="253" t="e">
        <f t="shared" si="1"/>
        <v>#DIV/0!</v>
      </c>
      <c r="I14" s="444">
        <f>I7+I13</f>
        <v>0</v>
      </c>
      <c r="J14" s="254" t="e">
        <f t="shared" si="2"/>
        <v>#DIV/0!</v>
      </c>
    </row>
    <row r="15" spans="2:10" ht="39.75" customHeight="1">
      <c r="B15" s="241" t="s">
        <v>210</v>
      </c>
      <c r="C15" s="242"/>
      <c r="D15" s="242"/>
      <c r="E15" s="441">
        <f>E6-E14</f>
        <v>0</v>
      </c>
      <c r="F15" s="253" t="e">
        <f t="shared" si="0"/>
        <v>#DIV/0!</v>
      </c>
      <c r="G15" s="441">
        <f>G6-G14</f>
        <v>0</v>
      </c>
      <c r="H15" s="253" t="e">
        <f t="shared" si="1"/>
        <v>#DIV/0!</v>
      </c>
      <c r="I15" s="441">
        <f>I6-I14</f>
        <v>0</v>
      </c>
      <c r="J15" s="254" t="e">
        <f t="shared" si="2"/>
        <v>#DIV/0!</v>
      </c>
    </row>
    <row r="16" spans="2:10" ht="19.5" customHeight="1">
      <c r="B16" s="244"/>
      <c r="C16" s="198"/>
      <c r="D16" s="241" t="s">
        <v>287</v>
      </c>
      <c r="E16" s="447"/>
      <c r="F16" s="253" t="e">
        <f t="shared" si="0"/>
        <v>#DIV/0!</v>
      </c>
      <c r="G16" s="447"/>
      <c r="H16" s="253" t="e">
        <f t="shared" si="1"/>
        <v>#DIV/0!</v>
      </c>
      <c r="I16" s="447"/>
      <c r="J16" s="254" t="e">
        <f t="shared" si="2"/>
        <v>#DIV/0!</v>
      </c>
    </row>
    <row r="17" spans="2:10" ht="19.5" customHeight="1">
      <c r="B17" s="246"/>
      <c r="C17" s="247"/>
      <c r="D17" s="241" t="s">
        <v>212</v>
      </c>
      <c r="E17" s="447"/>
      <c r="F17" s="253" t="e">
        <f t="shared" si="0"/>
        <v>#DIV/0!</v>
      </c>
      <c r="G17" s="447"/>
      <c r="H17" s="253" t="e">
        <f t="shared" si="1"/>
        <v>#DIV/0!</v>
      </c>
      <c r="I17" s="447"/>
      <c r="J17" s="254" t="e">
        <f t="shared" si="2"/>
        <v>#DIV/0!</v>
      </c>
    </row>
    <row r="18" spans="2:10" ht="38.25" customHeight="1">
      <c r="B18" s="246"/>
      <c r="C18" s="247"/>
      <c r="D18" s="342" t="s">
        <v>484</v>
      </c>
      <c r="E18" s="444">
        <f>+E45</f>
        <v>0</v>
      </c>
      <c r="F18" s="253" t="e">
        <f t="shared" si="0"/>
        <v>#DIV/0!</v>
      </c>
      <c r="G18" s="444">
        <f>+G45</f>
        <v>0</v>
      </c>
      <c r="H18" s="253" t="e">
        <f t="shared" si="1"/>
        <v>#DIV/0!</v>
      </c>
      <c r="I18" s="444">
        <f>+I45</f>
        <v>0</v>
      </c>
      <c r="J18" s="254" t="e">
        <f t="shared" si="2"/>
        <v>#DIV/0!</v>
      </c>
    </row>
    <row r="19" spans="2:10" ht="19.5" customHeight="1">
      <c r="B19" s="246"/>
      <c r="C19" s="247"/>
      <c r="D19" s="241" t="s">
        <v>209</v>
      </c>
      <c r="E19" s="447"/>
      <c r="F19" s="253" t="e">
        <f t="shared" si="0"/>
        <v>#DIV/0!</v>
      </c>
      <c r="G19" s="447"/>
      <c r="H19" s="253" t="e">
        <f t="shared" si="1"/>
        <v>#DIV/0!</v>
      </c>
      <c r="I19" s="447"/>
      <c r="J19" s="254" t="e">
        <f t="shared" si="2"/>
        <v>#DIV/0!</v>
      </c>
    </row>
    <row r="20" spans="2:10" ht="21.75" customHeight="1">
      <c r="B20" s="231" t="s">
        <v>211</v>
      </c>
      <c r="C20" s="198"/>
      <c r="E20" s="444">
        <f>SUM(E16:E19)</f>
        <v>0</v>
      </c>
      <c r="F20" s="253" t="e">
        <f t="shared" si="0"/>
        <v>#DIV/0!</v>
      </c>
      <c r="G20" s="444">
        <f>SUM(G16:G19)</f>
        <v>0</v>
      </c>
      <c r="H20" s="253" t="e">
        <f t="shared" si="1"/>
        <v>#DIV/0!</v>
      </c>
      <c r="I20" s="444">
        <f>SUM(I16:I19)</f>
        <v>0</v>
      </c>
      <c r="J20" s="254" t="e">
        <f t="shared" si="2"/>
        <v>#DIV/0!</v>
      </c>
    </row>
    <row r="21" spans="2:10" ht="39.75" customHeight="1">
      <c r="B21" s="248" t="s">
        <v>215</v>
      </c>
      <c r="C21" s="248"/>
      <c r="D21" s="245"/>
      <c r="E21" s="441">
        <f>E15-E20</f>
        <v>0</v>
      </c>
      <c r="F21" s="253" t="e">
        <f t="shared" si="0"/>
        <v>#DIV/0!</v>
      </c>
      <c r="G21" s="441">
        <f>G15-G20</f>
        <v>0</v>
      </c>
      <c r="H21" s="253" t="e">
        <f t="shared" si="1"/>
        <v>#DIV/0!</v>
      </c>
      <c r="I21" s="441">
        <f>I15-I20</f>
        <v>0</v>
      </c>
      <c r="J21" s="253" t="e">
        <f t="shared" si="2"/>
        <v>#DIV/0!</v>
      </c>
    </row>
    <row r="22" spans="2:10" ht="21.75" customHeight="1">
      <c r="B22" s="243"/>
      <c r="C22" s="248" t="s">
        <v>216</v>
      </c>
      <c r="D22" s="241"/>
      <c r="E22" s="447"/>
      <c r="F22" s="253" t="e">
        <f t="shared" si="0"/>
        <v>#DIV/0!</v>
      </c>
      <c r="G22" s="447"/>
      <c r="H22" s="253" t="e">
        <f t="shared" si="1"/>
        <v>#DIV/0!</v>
      </c>
      <c r="I22" s="447"/>
      <c r="J22" s="254" t="e">
        <f t="shared" si="2"/>
        <v>#DIV/0!</v>
      </c>
    </row>
    <row r="23" spans="2:10" ht="21.75" customHeight="1">
      <c r="B23" s="237"/>
      <c r="C23" s="248" t="s">
        <v>145</v>
      </c>
      <c r="D23" s="241"/>
      <c r="E23" s="447"/>
      <c r="F23" s="253" t="e">
        <f t="shared" si="0"/>
        <v>#DIV/0!</v>
      </c>
      <c r="G23" s="447"/>
      <c r="H23" s="253" t="e">
        <f t="shared" si="1"/>
        <v>#DIV/0!</v>
      </c>
      <c r="I23" s="447"/>
      <c r="J23" s="254" t="e">
        <f t="shared" si="2"/>
        <v>#DIV/0!</v>
      </c>
    </row>
    <row r="24" spans="1:10" s="187" customFormat="1" ht="21.75" customHeight="1">
      <c r="A24" s="19"/>
      <c r="B24" s="231" t="s">
        <v>141</v>
      </c>
      <c r="C24" s="228"/>
      <c r="D24" s="241"/>
      <c r="E24" s="444">
        <f>SUM(E22:E23)</f>
        <v>0</v>
      </c>
      <c r="F24" s="253" t="e">
        <f t="shared" si="0"/>
        <v>#DIV/0!</v>
      </c>
      <c r="G24" s="444">
        <f>SUM(G22:G23)</f>
        <v>0</v>
      </c>
      <c r="H24" s="253" t="e">
        <f t="shared" si="1"/>
        <v>#DIV/0!</v>
      </c>
      <c r="I24" s="444">
        <f>SUM(I22:I23)</f>
        <v>0</v>
      </c>
      <c r="J24" s="254" t="e">
        <f t="shared" si="2"/>
        <v>#DIV/0!</v>
      </c>
    </row>
    <row r="25" spans="1:10" s="187" customFormat="1" ht="24.75" customHeight="1">
      <c r="A25" s="19"/>
      <c r="B25" s="215"/>
      <c r="C25" s="248" t="s">
        <v>217</v>
      </c>
      <c r="D25" s="241"/>
      <c r="E25" s="450"/>
      <c r="F25" s="253" t="e">
        <f t="shared" si="0"/>
        <v>#DIV/0!</v>
      </c>
      <c r="G25" s="450"/>
      <c r="H25" s="253" t="e">
        <f t="shared" si="1"/>
        <v>#DIV/0!</v>
      </c>
      <c r="I25" s="450"/>
      <c r="J25" s="254" t="e">
        <f t="shared" si="2"/>
        <v>#DIV/0!</v>
      </c>
    </row>
    <row r="26" spans="2:10" ht="21.75" customHeight="1">
      <c r="B26" s="237"/>
      <c r="C26" s="215" t="s">
        <v>146</v>
      </c>
      <c r="D26" s="241"/>
      <c r="E26" s="447"/>
      <c r="F26" s="253" t="e">
        <f t="shared" si="0"/>
        <v>#DIV/0!</v>
      </c>
      <c r="G26" s="447"/>
      <c r="H26" s="253" t="e">
        <f t="shared" si="1"/>
        <v>#DIV/0!</v>
      </c>
      <c r="I26" s="447"/>
      <c r="J26" s="254" t="e">
        <f t="shared" si="2"/>
        <v>#DIV/0!</v>
      </c>
    </row>
    <row r="27" spans="2:10" ht="21.75" customHeight="1">
      <c r="B27" s="231" t="s">
        <v>142</v>
      </c>
      <c r="C27" s="228"/>
      <c r="D27" s="241"/>
      <c r="E27" s="444">
        <f>SUM(E25:E26)</f>
        <v>0</v>
      </c>
      <c r="F27" s="253" t="e">
        <f t="shared" si="0"/>
        <v>#DIV/0!</v>
      </c>
      <c r="G27" s="444">
        <f>SUM(G25:G26)</f>
        <v>0</v>
      </c>
      <c r="H27" s="253" t="e">
        <f t="shared" si="1"/>
        <v>#DIV/0!</v>
      </c>
      <c r="I27" s="444">
        <f>SUM(I25:I26)</f>
        <v>0</v>
      </c>
      <c r="J27" s="254" t="e">
        <f>I27/$I$6</f>
        <v>#DIV/0!</v>
      </c>
    </row>
    <row r="28" spans="2:10" ht="39.75" customHeight="1">
      <c r="B28" s="231" t="s">
        <v>346</v>
      </c>
      <c r="C28" s="242"/>
      <c r="D28" s="245"/>
      <c r="E28" s="441">
        <f>E21+E24-E27</f>
        <v>0</v>
      </c>
      <c r="F28" s="253" t="e">
        <f t="shared" si="0"/>
        <v>#DIV/0!</v>
      </c>
      <c r="G28" s="441">
        <f>G21+G24-G27</f>
        <v>0</v>
      </c>
      <c r="H28" s="253" t="e">
        <f t="shared" si="1"/>
        <v>#DIV/0!</v>
      </c>
      <c r="I28" s="441">
        <f>I21+I24-I27</f>
        <v>0</v>
      </c>
      <c r="J28" s="253" t="e">
        <f t="shared" si="2"/>
        <v>#DIV/0!</v>
      </c>
    </row>
    <row r="29" spans="2:10" ht="19.5" customHeight="1">
      <c r="B29" s="249" t="s">
        <v>348</v>
      </c>
      <c r="C29" s="250"/>
      <c r="D29" s="251"/>
      <c r="E29" s="444">
        <v>0</v>
      </c>
      <c r="F29" s="254" t="e">
        <f t="shared" si="0"/>
        <v>#DIV/0!</v>
      </c>
      <c r="G29" s="444">
        <v>0</v>
      </c>
      <c r="H29" s="254" t="e">
        <f t="shared" si="1"/>
        <v>#DIV/0!</v>
      </c>
      <c r="I29" s="444">
        <v>0</v>
      </c>
      <c r="J29" s="254" t="e">
        <f t="shared" si="2"/>
        <v>#DIV/0!</v>
      </c>
    </row>
    <row r="30" spans="2:10" ht="19.5" customHeight="1">
      <c r="B30" s="249" t="s">
        <v>349</v>
      </c>
      <c r="C30" s="250"/>
      <c r="D30" s="251"/>
      <c r="E30" s="444">
        <v>0</v>
      </c>
      <c r="F30" s="254" t="e">
        <f t="shared" si="0"/>
        <v>#DIV/0!</v>
      </c>
      <c r="G30" s="444">
        <v>0</v>
      </c>
      <c r="H30" s="254" t="e">
        <f t="shared" si="1"/>
        <v>#DIV/0!</v>
      </c>
      <c r="I30" s="444">
        <v>0</v>
      </c>
      <c r="J30" s="254" t="e">
        <f t="shared" si="2"/>
        <v>#DIV/0!</v>
      </c>
    </row>
    <row r="31" spans="2:10" ht="19.5" customHeight="1">
      <c r="B31" s="249" t="s">
        <v>350</v>
      </c>
      <c r="C31" s="250"/>
      <c r="D31" s="251"/>
      <c r="E31" s="444">
        <f>E28+E29-E30</f>
        <v>0</v>
      </c>
      <c r="F31" s="254" t="e">
        <f t="shared" si="0"/>
        <v>#DIV/0!</v>
      </c>
      <c r="G31" s="444">
        <f>G28+G29-G30</f>
        <v>0</v>
      </c>
      <c r="H31" s="254" t="e">
        <f t="shared" si="1"/>
        <v>#DIV/0!</v>
      </c>
      <c r="I31" s="444">
        <f>I28+I29-I30</f>
        <v>0</v>
      </c>
      <c r="J31" s="254" t="e">
        <f t="shared" si="2"/>
        <v>#DIV/0!</v>
      </c>
    </row>
    <row r="32" spans="2:10" ht="19.5" customHeight="1">
      <c r="B32" s="201" t="s">
        <v>347</v>
      </c>
      <c r="C32" s="250"/>
      <c r="D32" s="252"/>
      <c r="E32" s="447"/>
      <c r="F32" s="254" t="e">
        <f t="shared" si="0"/>
        <v>#DIV/0!</v>
      </c>
      <c r="G32" s="447"/>
      <c r="H32" s="254" t="e">
        <f t="shared" si="1"/>
        <v>#DIV/0!</v>
      </c>
      <c r="I32" s="447"/>
      <c r="J32" s="254" t="e">
        <f t="shared" si="2"/>
        <v>#DIV/0!</v>
      </c>
    </row>
    <row r="33" spans="2:10" ht="39.75" customHeight="1">
      <c r="B33" s="235" t="s">
        <v>144</v>
      </c>
      <c r="C33" s="235"/>
      <c r="D33" s="235"/>
      <c r="E33" s="441">
        <f>E31-E32</f>
        <v>0</v>
      </c>
      <c r="F33" s="253" t="e">
        <f t="shared" si="0"/>
        <v>#DIV/0!</v>
      </c>
      <c r="G33" s="441">
        <f>G31-G32</f>
        <v>0</v>
      </c>
      <c r="H33" s="253" t="e">
        <f t="shared" si="1"/>
        <v>#DIV/0!</v>
      </c>
      <c r="I33" s="441">
        <f>I31-I32</f>
        <v>0</v>
      </c>
      <c r="J33" s="253" t="e">
        <f t="shared" si="2"/>
        <v>#DIV/0!</v>
      </c>
    </row>
    <row r="34" spans="2:10" ht="7.5" customHeight="1">
      <c r="B34" s="18"/>
      <c r="C34" s="18"/>
      <c r="D34" s="18"/>
      <c r="E34" s="454"/>
      <c r="F34" s="189"/>
      <c r="G34" s="455"/>
      <c r="H34" s="191"/>
      <c r="I34" s="455"/>
      <c r="J34" s="191"/>
    </row>
    <row r="35" spans="2:10" ht="19.5" customHeight="1">
      <c r="B35" s="241" t="s">
        <v>143</v>
      </c>
      <c r="C35" s="242"/>
      <c r="D35" s="242"/>
      <c r="E35" s="452"/>
      <c r="F35" s="255" t="s">
        <v>358</v>
      </c>
      <c r="G35" s="452"/>
      <c r="H35" s="255" t="s">
        <v>358</v>
      </c>
      <c r="I35" s="452"/>
      <c r="J35" s="255" t="s">
        <v>358</v>
      </c>
    </row>
    <row r="36" spans="2:10" ht="20.25" customHeight="1">
      <c r="B36" s="393" t="s">
        <v>491</v>
      </c>
      <c r="C36" s="187"/>
      <c r="D36" s="187"/>
      <c r="E36" s="19"/>
      <c r="F36" s="19"/>
      <c r="G36" s="19"/>
      <c r="H36" s="19"/>
      <c r="I36" s="19"/>
      <c r="J36" s="19"/>
    </row>
    <row r="37" spans="2:10" ht="19.5" customHeight="1">
      <c r="B37" s="19"/>
      <c r="C37" s="187"/>
      <c r="D37" s="357" t="s">
        <v>69</v>
      </c>
      <c r="E37" s="357"/>
      <c r="F37" s="358"/>
      <c r="G37" s="357"/>
      <c r="H37" s="358"/>
      <c r="I37" s="357"/>
      <c r="J37" s="19"/>
    </row>
    <row r="38" spans="2:9" ht="19.5" customHeight="1">
      <c r="B38" s="19"/>
      <c r="C38" s="19"/>
      <c r="D38" s="359" t="s">
        <v>85</v>
      </c>
      <c r="E38" s="392"/>
      <c r="F38" s="358"/>
      <c r="G38" s="392"/>
      <c r="H38" s="358"/>
      <c r="I38" s="392"/>
    </row>
    <row r="39" spans="4:9" ht="19.5" customHeight="1">
      <c r="D39" s="359" t="s">
        <v>487</v>
      </c>
      <c r="E39" s="392"/>
      <c r="F39" s="358"/>
      <c r="G39" s="392"/>
      <c r="H39" s="358"/>
      <c r="I39" s="392"/>
    </row>
    <row r="40" spans="4:9" ht="19.5" customHeight="1">
      <c r="D40" s="359" t="s">
        <v>53</v>
      </c>
      <c r="E40" s="357">
        <f>SUM(E38:E39)</f>
        <v>0</v>
      </c>
      <c r="F40" s="358"/>
      <c r="G40" s="357">
        <f>SUM(G38:G39)</f>
        <v>0</v>
      </c>
      <c r="H40" s="358"/>
      <c r="I40" s="357">
        <f>SUM(I38:I39)</f>
        <v>0</v>
      </c>
    </row>
    <row r="41" spans="4:9" ht="8.25" customHeight="1">
      <c r="D41" s="351"/>
      <c r="E41" s="351"/>
      <c r="F41" s="353"/>
      <c r="G41" s="351"/>
      <c r="H41" s="354"/>
      <c r="I41" s="351"/>
    </row>
    <row r="42" spans="4:9" ht="19.5" customHeight="1">
      <c r="D42" s="357" t="s">
        <v>488</v>
      </c>
      <c r="E42" s="357"/>
      <c r="F42" s="358"/>
      <c r="G42" s="357"/>
      <c r="H42" s="358"/>
      <c r="I42" s="357"/>
    </row>
    <row r="43" spans="4:9" ht="19.5" customHeight="1">
      <c r="D43" s="359" t="s">
        <v>85</v>
      </c>
      <c r="E43" s="392"/>
      <c r="F43" s="358"/>
      <c r="G43" s="392"/>
      <c r="H43" s="358"/>
      <c r="I43" s="392"/>
    </row>
    <row r="44" spans="4:9" ht="19.5" customHeight="1">
      <c r="D44" s="359" t="s">
        <v>487</v>
      </c>
      <c r="E44" s="392"/>
      <c r="F44" s="358"/>
      <c r="G44" s="392"/>
      <c r="H44" s="358"/>
      <c r="I44" s="392"/>
    </row>
    <row r="45" spans="4:9" ht="19.5" customHeight="1">
      <c r="D45" s="359" t="s">
        <v>53</v>
      </c>
      <c r="E45" s="357">
        <f>SUM(E43:E44)</f>
        <v>0</v>
      </c>
      <c r="F45" s="358"/>
      <c r="G45" s="357">
        <f>SUM(G43:G44)</f>
        <v>0</v>
      </c>
      <c r="H45" s="358"/>
      <c r="I45" s="357">
        <f>SUM(I43:I44)</f>
        <v>0</v>
      </c>
    </row>
    <row r="46" ht="19.5" customHeight="1">
      <c r="D46" s="55" t="s">
        <v>490</v>
      </c>
    </row>
  </sheetData>
  <sheetProtection sheet="1"/>
  <mergeCells count="2">
    <mergeCell ref="B4:D4"/>
    <mergeCell ref="B3:D3"/>
  </mergeCells>
  <printOptions horizontalCentered="1"/>
  <pageMargins left="0.7874015748031497" right="0.3937007874015748" top="0.27" bottom="0.2" header="0.5118110236220472" footer="0.26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1"/>
  <sheetViews>
    <sheetView showGridLines="0" defaultGridColor="0" zoomScalePageLayoutView="0" colorId="23" workbookViewId="0" topLeftCell="A1">
      <selection activeCell="I14" sqref="I14"/>
    </sheetView>
  </sheetViews>
  <sheetFormatPr defaultColWidth="9.00390625" defaultRowHeight="19.5" customHeight="1"/>
  <cols>
    <col min="1" max="1" width="0.875" style="343" customWidth="1"/>
    <col min="2" max="2" width="3.50390625" style="430" customWidth="1"/>
    <col min="3" max="3" width="3.25390625" style="430" customWidth="1"/>
    <col min="4" max="4" width="21.125" style="430" customWidth="1"/>
    <col min="5" max="5" width="10.125" style="401" customWidth="1"/>
    <col min="6" max="6" width="7.75390625" style="474" customWidth="1"/>
    <col min="7" max="7" width="11.00390625" style="401" customWidth="1"/>
    <col min="8" max="8" width="7.625" style="474" customWidth="1"/>
    <col min="9" max="9" width="10.875" style="401" customWidth="1"/>
    <col min="10" max="10" width="7.875" style="474" customWidth="1"/>
    <col min="11" max="11" width="10.625" style="401" customWidth="1"/>
    <col min="12" max="12" width="7.625" style="474" customWidth="1"/>
    <col min="13" max="13" width="11.125" style="401" customWidth="1"/>
    <col min="14" max="14" width="7.625" style="474" customWidth="1"/>
    <col min="15" max="15" width="10.50390625" style="401" customWidth="1"/>
    <col min="16" max="16" width="6.625" style="474" customWidth="1"/>
    <col min="17" max="23" width="9.00390625" style="345" customWidth="1"/>
    <col min="24" max="16384" width="9.00390625" style="346" customWidth="1"/>
  </cols>
  <sheetData>
    <row r="1" spans="2:16" ht="18.75" customHeight="1">
      <c r="B1" s="466" t="s">
        <v>352</v>
      </c>
      <c r="C1" s="467"/>
      <c r="D1" s="467"/>
      <c r="E1" s="400"/>
      <c r="F1" s="468"/>
      <c r="G1" s="402"/>
      <c r="H1" s="436"/>
      <c r="I1" s="495" t="s">
        <v>499</v>
      </c>
      <c r="J1" s="477"/>
      <c r="K1" s="404"/>
      <c r="L1" s="477"/>
      <c r="M1" s="361"/>
      <c r="N1" s="478"/>
      <c r="O1" s="344"/>
      <c r="P1" s="480"/>
    </row>
    <row r="2" spans="2:16" ht="8.25" customHeight="1">
      <c r="B2" s="466"/>
      <c r="C2" s="467"/>
      <c r="D2" s="467"/>
      <c r="E2" s="400"/>
      <c r="F2" s="468"/>
      <c r="G2" s="402"/>
      <c r="H2" s="436"/>
      <c r="I2" s="403"/>
      <c r="J2" s="436"/>
      <c r="K2" s="405"/>
      <c r="L2" s="436"/>
      <c r="M2" s="344"/>
      <c r="N2" s="479"/>
      <c r="O2" s="344"/>
      <c r="P2" s="480"/>
    </row>
    <row r="3" spans="2:19" ht="19.5" customHeight="1">
      <c r="B3" s="538" t="s">
        <v>149</v>
      </c>
      <c r="C3" s="539"/>
      <c r="D3" s="540"/>
      <c r="E3" s="406" t="s">
        <v>439</v>
      </c>
      <c r="F3" s="469"/>
      <c r="G3" s="406" t="s">
        <v>439</v>
      </c>
      <c r="H3" s="469"/>
      <c r="I3" s="406" t="s">
        <v>439</v>
      </c>
      <c r="J3" s="469"/>
      <c r="K3" s="406" t="s">
        <v>439</v>
      </c>
      <c r="L3" s="469"/>
      <c r="M3" s="406" t="s">
        <v>439</v>
      </c>
      <c r="N3" s="469"/>
      <c r="O3" s="406" t="s">
        <v>439</v>
      </c>
      <c r="P3" s="481"/>
      <c r="R3" s="348"/>
      <c r="S3" s="349" t="s">
        <v>397</v>
      </c>
    </row>
    <row r="4" spans="2:16" ht="18.75" customHeight="1">
      <c r="B4" s="541">
        <f>'新しい取組の利益計画'!B4</f>
        <v>0</v>
      </c>
      <c r="C4" s="542"/>
      <c r="D4" s="543"/>
      <c r="E4" s="350" t="s">
        <v>438</v>
      </c>
      <c r="F4" s="470"/>
      <c r="G4" s="350" t="s">
        <v>438</v>
      </c>
      <c r="H4" s="470"/>
      <c r="I4" s="350" t="s">
        <v>438</v>
      </c>
      <c r="J4" s="469"/>
      <c r="K4" s="350" t="s">
        <v>438</v>
      </c>
      <c r="L4" s="470"/>
      <c r="M4" s="350" t="s">
        <v>438</v>
      </c>
      <c r="N4" s="470"/>
      <c r="O4" s="350" t="s">
        <v>438</v>
      </c>
      <c r="P4" s="482"/>
    </row>
    <row r="5" spans="1:23" s="352" customFormat="1" ht="36" customHeight="1">
      <c r="A5" s="351"/>
      <c r="B5" s="407"/>
      <c r="C5" s="408"/>
      <c r="D5" s="409" t="s">
        <v>150</v>
      </c>
      <c r="E5" s="431" t="s">
        <v>140</v>
      </c>
      <c r="F5" s="432" t="s">
        <v>147</v>
      </c>
      <c r="G5" s="431" t="s">
        <v>7</v>
      </c>
      <c r="H5" s="432" t="s">
        <v>147</v>
      </c>
      <c r="I5" s="433" t="s">
        <v>148</v>
      </c>
      <c r="J5" s="434" t="s">
        <v>147</v>
      </c>
      <c r="K5" s="431" t="s">
        <v>422</v>
      </c>
      <c r="L5" s="432" t="s">
        <v>147</v>
      </c>
      <c r="M5" s="431" t="s">
        <v>8</v>
      </c>
      <c r="N5" s="432" t="s">
        <v>147</v>
      </c>
      <c r="O5" s="431" t="s">
        <v>9</v>
      </c>
      <c r="P5" s="435" t="s">
        <v>147</v>
      </c>
      <c r="Q5" s="345"/>
      <c r="R5" s="345"/>
      <c r="S5" s="345"/>
      <c r="T5" s="345"/>
      <c r="U5" s="345"/>
      <c r="V5" s="345"/>
      <c r="W5" s="345"/>
    </row>
    <row r="6" spans="1:23" s="352" customFormat="1" ht="33.75" customHeight="1">
      <c r="A6" s="351"/>
      <c r="B6" s="410" t="s">
        <v>1</v>
      </c>
      <c r="C6" s="411"/>
      <c r="D6" s="412"/>
      <c r="E6" s="446"/>
      <c r="F6" s="355" t="e">
        <f aca="true" t="shared" si="0" ref="F6:F33">E6/$E$6</f>
        <v>#DIV/0!</v>
      </c>
      <c r="G6" s="453"/>
      <c r="H6" s="355" t="e">
        <f>G6/$G$6</f>
        <v>#DIV/0!</v>
      </c>
      <c r="I6" s="453"/>
      <c r="J6" s="356" t="e">
        <f aca="true" t="shared" si="1" ref="J6:J33">I6/$I$6</f>
        <v>#DIV/0!</v>
      </c>
      <c r="K6" s="453"/>
      <c r="L6" s="355" t="e">
        <f>K6/$K$6</f>
        <v>#DIV/0!</v>
      </c>
      <c r="M6" s="453"/>
      <c r="N6" s="355" t="e">
        <f>M6/$M$6</f>
        <v>#DIV/0!</v>
      </c>
      <c r="O6" s="453"/>
      <c r="P6" s="355" t="e">
        <f>O6/$O$6</f>
        <v>#DIV/0!</v>
      </c>
      <c r="Q6" s="345"/>
      <c r="R6" s="345"/>
      <c r="S6" s="345"/>
      <c r="T6" s="345"/>
      <c r="U6" s="345"/>
      <c r="V6" s="345"/>
      <c r="W6" s="345"/>
    </row>
    <row r="7" spans="1:23" s="352" customFormat="1" ht="27.75" customHeight="1">
      <c r="A7" s="351"/>
      <c r="B7" s="413"/>
      <c r="C7" s="410" t="s">
        <v>204</v>
      </c>
      <c r="D7" s="412"/>
      <c r="E7" s="447"/>
      <c r="F7" s="355" t="e">
        <f t="shared" si="0"/>
        <v>#DIV/0!</v>
      </c>
      <c r="G7" s="447"/>
      <c r="H7" s="355" t="e">
        <f aca="true" t="shared" si="2" ref="H7:H33">G7/$G$6</f>
        <v>#DIV/0!</v>
      </c>
      <c r="I7" s="447"/>
      <c r="J7" s="356" t="e">
        <f t="shared" si="1"/>
        <v>#DIV/0!</v>
      </c>
      <c r="K7" s="447"/>
      <c r="L7" s="355" t="e">
        <f aca="true" t="shared" si="3" ref="L7:L33">K7/$K$6</f>
        <v>#DIV/0!</v>
      </c>
      <c r="M7" s="447"/>
      <c r="N7" s="355" t="e">
        <f aca="true" t="shared" si="4" ref="N7:N33">M7/$M$6</f>
        <v>#DIV/0!</v>
      </c>
      <c r="O7" s="447"/>
      <c r="P7" s="355" t="e">
        <f aca="true" t="shared" si="5" ref="P7:P33">O7/$O$6</f>
        <v>#DIV/0!</v>
      </c>
      <c r="Q7" s="345"/>
      <c r="R7" s="345"/>
      <c r="S7" s="345"/>
      <c r="T7" s="345"/>
      <c r="U7" s="345"/>
      <c r="V7" s="345"/>
      <c r="W7" s="345"/>
    </row>
    <row r="8" spans="1:23" s="352" customFormat="1" ht="27.75" customHeight="1">
      <c r="A8" s="351"/>
      <c r="B8" s="414"/>
      <c r="C8" s="415"/>
      <c r="D8" s="416" t="s">
        <v>206</v>
      </c>
      <c r="E8" s="447"/>
      <c r="F8" s="355" t="e">
        <f t="shared" si="0"/>
        <v>#DIV/0!</v>
      </c>
      <c r="G8" s="447"/>
      <c r="H8" s="355" t="e">
        <f t="shared" si="2"/>
        <v>#DIV/0!</v>
      </c>
      <c r="I8" s="447"/>
      <c r="J8" s="356" t="e">
        <f t="shared" si="1"/>
        <v>#DIV/0!</v>
      </c>
      <c r="K8" s="447"/>
      <c r="L8" s="355" t="e">
        <f t="shared" si="3"/>
        <v>#DIV/0!</v>
      </c>
      <c r="M8" s="447"/>
      <c r="N8" s="355" t="e">
        <f t="shared" si="4"/>
        <v>#DIV/0!</v>
      </c>
      <c r="O8" s="447"/>
      <c r="P8" s="355" t="e">
        <f t="shared" si="5"/>
        <v>#DIV/0!</v>
      </c>
      <c r="Q8" s="345"/>
      <c r="R8" s="345"/>
      <c r="S8" s="345"/>
      <c r="T8" s="345"/>
      <c r="U8" s="345"/>
      <c r="V8" s="345"/>
      <c r="W8" s="345"/>
    </row>
    <row r="9" spans="1:23" s="352" customFormat="1" ht="27.75" customHeight="1">
      <c r="A9" s="351"/>
      <c r="B9" s="414"/>
      <c r="C9" s="414"/>
      <c r="D9" s="416" t="s">
        <v>207</v>
      </c>
      <c r="E9" s="447"/>
      <c r="F9" s="355" t="e">
        <f t="shared" si="0"/>
        <v>#DIV/0!</v>
      </c>
      <c r="G9" s="447"/>
      <c r="H9" s="355" t="e">
        <f t="shared" si="2"/>
        <v>#DIV/0!</v>
      </c>
      <c r="I9" s="447"/>
      <c r="J9" s="356" t="e">
        <f t="shared" si="1"/>
        <v>#DIV/0!</v>
      </c>
      <c r="K9" s="447"/>
      <c r="L9" s="355" t="e">
        <f t="shared" si="3"/>
        <v>#DIV/0!</v>
      </c>
      <c r="M9" s="447"/>
      <c r="N9" s="355" t="e">
        <f t="shared" si="4"/>
        <v>#DIV/0!</v>
      </c>
      <c r="O9" s="447"/>
      <c r="P9" s="355" t="e">
        <f t="shared" si="5"/>
        <v>#DIV/0!</v>
      </c>
      <c r="Q9" s="345"/>
      <c r="R9" s="345"/>
      <c r="S9" s="345"/>
      <c r="T9" s="345"/>
      <c r="U9" s="345"/>
      <c r="V9" s="345"/>
      <c r="W9" s="345"/>
    </row>
    <row r="10" spans="1:23" s="352" customFormat="1" ht="27.75" customHeight="1">
      <c r="A10" s="351"/>
      <c r="B10" s="414"/>
      <c r="C10" s="414"/>
      <c r="D10" s="416" t="s">
        <v>208</v>
      </c>
      <c r="E10" s="447"/>
      <c r="F10" s="355" t="e">
        <f t="shared" si="0"/>
        <v>#DIV/0!</v>
      </c>
      <c r="G10" s="447"/>
      <c r="H10" s="355" t="e">
        <f t="shared" si="2"/>
        <v>#DIV/0!</v>
      </c>
      <c r="I10" s="447"/>
      <c r="J10" s="356" t="e">
        <f t="shared" si="1"/>
        <v>#DIV/0!</v>
      </c>
      <c r="K10" s="447"/>
      <c r="L10" s="355" t="e">
        <f t="shared" si="3"/>
        <v>#DIV/0!</v>
      </c>
      <c r="M10" s="447"/>
      <c r="N10" s="355" t="e">
        <f t="shared" si="4"/>
        <v>#DIV/0!</v>
      </c>
      <c r="O10" s="447"/>
      <c r="P10" s="355" t="e">
        <f t="shared" si="5"/>
        <v>#DIV/0!</v>
      </c>
      <c r="Q10" s="345"/>
      <c r="R10" s="345"/>
      <c r="S10" s="345"/>
      <c r="T10" s="345"/>
      <c r="U10" s="345"/>
      <c r="V10" s="345"/>
      <c r="W10" s="345"/>
    </row>
    <row r="11" spans="1:23" s="352" customFormat="1" ht="27.75" customHeight="1">
      <c r="A11" s="351"/>
      <c r="B11" s="414"/>
      <c r="C11" s="414"/>
      <c r="D11" s="417" t="s">
        <v>485</v>
      </c>
      <c r="E11" s="448">
        <f>+E40</f>
        <v>0</v>
      </c>
      <c r="F11" s="355" t="e">
        <f t="shared" si="0"/>
        <v>#DIV/0!</v>
      </c>
      <c r="G11" s="448">
        <f>+G40</f>
        <v>0</v>
      </c>
      <c r="H11" s="355" t="e">
        <f t="shared" si="2"/>
        <v>#DIV/0!</v>
      </c>
      <c r="I11" s="448">
        <f>+I40</f>
        <v>0</v>
      </c>
      <c r="J11" s="356" t="e">
        <f t="shared" si="1"/>
        <v>#DIV/0!</v>
      </c>
      <c r="K11" s="448">
        <f>+K40</f>
        <v>0</v>
      </c>
      <c r="L11" s="355" t="e">
        <f t="shared" si="3"/>
        <v>#DIV/0!</v>
      </c>
      <c r="M11" s="448">
        <f>+M40</f>
        <v>0</v>
      </c>
      <c r="N11" s="355" t="e">
        <f t="shared" si="4"/>
        <v>#DIV/0!</v>
      </c>
      <c r="O11" s="448">
        <f>+O40</f>
        <v>0</v>
      </c>
      <c r="P11" s="355" t="e">
        <f t="shared" si="5"/>
        <v>#DIV/0!</v>
      </c>
      <c r="Q11" s="345"/>
      <c r="R11" s="345"/>
      <c r="S11" s="345"/>
      <c r="T11" s="345"/>
      <c r="U11" s="345"/>
      <c r="V11" s="345"/>
      <c r="W11" s="345"/>
    </row>
    <row r="12" spans="1:23" s="352" customFormat="1" ht="27.75" customHeight="1">
      <c r="A12" s="351"/>
      <c r="B12" s="414"/>
      <c r="C12" s="414"/>
      <c r="D12" s="418" t="s">
        <v>209</v>
      </c>
      <c r="E12" s="447"/>
      <c r="F12" s="355" t="e">
        <f t="shared" si="0"/>
        <v>#DIV/0!</v>
      </c>
      <c r="G12" s="447"/>
      <c r="H12" s="355" t="e">
        <f t="shared" si="2"/>
        <v>#DIV/0!</v>
      </c>
      <c r="I12" s="447"/>
      <c r="J12" s="356" t="e">
        <f t="shared" si="1"/>
        <v>#DIV/0!</v>
      </c>
      <c r="K12" s="447"/>
      <c r="L12" s="355" t="e">
        <f t="shared" si="3"/>
        <v>#DIV/0!</v>
      </c>
      <c r="M12" s="447"/>
      <c r="N12" s="355" t="e">
        <f t="shared" si="4"/>
        <v>#DIV/0!</v>
      </c>
      <c r="O12" s="447"/>
      <c r="P12" s="355" t="e">
        <f t="shared" si="5"/>
        <v>#DIV/0!</v>
      </c>
      <c r="Q12" s="345"/>
      <c r="R12" s="345"/>
      <c r="S12" s="345"/>
      <c r="T12" s="345"/>
      <c r="U12" s="345"/>
      <c r="V12" s="345"/>
      <c r="W12" s="345"/>
    </row>
    <row r="13" spans="1:23" s="352" customFormat="1" ht="27.75" customHeight="1">
      <c r="A13" s="351"/>
      <c r="B13" s="414"/>
      <c r="C13" s="419" t="s">
        <v>205</v>
      </c>
      <c r="D13" s="420"/>
      <c r="E13" s="475">
        <f>SUM(E8:E12)</f>
        <v>0</v>
      </c>
      <c r="F13" s="355" t="e">
        <f t="shared" si="0"/>
        <v>#DIV/0!</v>
      </c>
      <c r="G13" s="448">
        <f>SUM(G8:G12)</f>
        <v>0</v>
      </c>
      <c r="H13" s="355" t="e">
        <f t="shared" si="2"/>
        <v>#DIV/0!</v>
      </c>
      <c r="I13" s="448">
        <f>SUM(I8:I12)</f>
        <v>0</v>
      </c>
      <c r="J13" s="356" t="e">
        <f t="shared" si="1"/>
        <v>#DIV/0!</v>
      </c>
      <c r="K13" s="448">
        <f>SUM(K8:K12)</f>
        <v>0</v>
      </c>
      <c r="L13" s="355" t="e">
        <f t="shared" si="3"/>
        <v>#DIV/0!</v>
      </c>
      <c r="M13" s="448">
        <f>SUM(M8:M12)</f>
        <v>0</v>
      </c>
      <c r="N13" s="355" t="e">
        <f>M13/$M$6</f>
        <v>#DIV/0!</v>
      </c>
      <c r="O13" s="448">
        <f>SUM(O8:O12)</f>
        <v>0</v>
      </c>
      <c r="P13" s="355" t="e">
        <f t="shared" si="5"/>
        <v>#DIV/0!</v>
      </c>
      <c r="Q13" s="345"/>
      <c r="R13" s="345"/>
      <c r="S13" s="345"/>
      <c r="T13" s="345"/>
      <c r="U13" s="345"/>
      <c r="V13" s="345"/>
      <c r="W13" s="345"/>
    </row>
    <row r="14" spans="1:23" s="352" customFormat="1" ht="27.75" customHeight="1">
      <c r="A14" s="351"/>
      <c r="B14" s="419" t="s">
        <v>203</v>
      </c>
      <c r="C14" s="415"/>
      <c r="D14" s="415"/>
      <c r="E14" s="475">
        <f>E7+E13</f>
        <v>0</v>
      </c>
      <c r="F14" s="355" t="e">
        <f t="shared" si="0"/>
        <v>#DIV/0!</v>
      </c>
      <c r="G14" s="448">
        <f>G7+G13</f>
        <v>0</v>
      </c>
      <c r="H14" s="355" t="e">
        <f t="shared" si="2"/>
        <v>#DIV/0!</v>
      </c>
      <c r="I14" s="448">
        <f>I7+I13</f>
        <v>0</v>
      </c>
      <c r="J14" s="356" t="e">
        <f t="shared" si="1"/>
        <v>#DIV/0!</v>
      </c>
      <c r="K14" s="448">
        <f>K7+K13</f>
        <v>0</v>
      </c>
      <c r="L14" s="355" t="e">
        <f t="shared" si="3"/>
        <v>#DIV/0!</v>
      </c>
      <c r="M14" s="448">
        <f>M7+M13</f>
        <v>0</v>
      </c>
      <c r="N14" s="355" t="e">
        <f t="shared" si="4"/>
        <v>#DIV/0!</v>
      </c>
      <c r="O14" s="448">
        <f>O7+O13</f>
        <v>0</v>
      </c>
      <c r="P14" s="355" t="e">
        <f t="shared" si="5"/>
        <v>#DIV/0!</v>
      </c>
      <c r="Q14" s="345"/>
      <c r="R14" s="345"/>
      <c r="S14" s="345"/>
      <c r="T14" s="345"/>
      <c r="U14" s="345"/>
      <c r="V14" s="345"/>
      <c r="W14" s="345"/>
    </row>
    <row r="15" spans="1:23" s="352" customFormat="1" ht="27.75" customHeight="1">
      <c r="A15" s="351"/>
      <c r="B15" s="410" t="s">
        <v>210</v>
      </c>
      <c r="C15" s="411"/>
      <c r="D15" s="412"/>
      <c r="E15" s="476">
        <f>E6-E14</f>
        <v>0</v>
      </c>
      <c r="F15" s="355" t="e">
        <f t="shared" si="0"/>
        <v>#DIV/0!</v>
      </c>
      <c r="G15" s="449">
        <f>G6-G14</f>
        <v>0</v>
      </c>
      <c r="H15" s="355" t="e">
        <f t="shared" si="2"/>
        <v>#DIV/0!</v>
      </c>
      <c r="I15" s="449">
        <f>I6-I14</f>
        <v>0</v>
      </c>
      <c r="J15" s="356" t="e">
        <f t="shared" si="1"/>
        <v>#DIV/0!</v>
      </c>
      <c r="K15" s="449">
        <f>K6-K14</f>
        <v>0</v>
      </c>
      <c r="L15" s="355" t="e">
        <f t="shared" si="3"/>
        <v>#DIV/0!</v>
      </c>
      <c r="M15" s="449">
        <f>M6-M14</f>
        <v>0</v>
      </c>
      <c r="N15" s="355" t="e">
        <f t="shared" si="4"/>
        <v>#DIV/0!</v>
      </c>
      <c r="O15" s="449">
        <f>O6-O14</f>
        <v>0</v>
      </c>
      <c r="P15" s="355" t="e">
        <f t="shared" si="5"/>
        <v>#DIV/0!</v>
      </c>
      <c r="Q15" s="345"/>
      <c r="R15" s="345"/>
      <c r="S15" s="345"/>
      <c r="T15" s="345"/>
      <c r="U15" s="345"/>
      <c r="V15" s="345"/>
      <c r="W15" s="345"/>
    </row>
    <row r="16" spans="1:23" s="352" customFormat="1" ht="27.75" customHeight="1">
      <c r="A16" s="351"/>
      <c r="B16" s="421"/>
      <c r="C16" s="415"/>
      <c r="D16" s="416" t="s">
        <v>287</v>
      </c>
      <c r="E16" s="447"/>
      <c r="F16" s="355" t="e">
        <f t="shared" si="0"/>
        <v>#DIV/0!</v>
      </c>
      <c r="G16" s="447"/>
      <c r="H16" s="355" t="e">
        <f t="shared" si="2"/>
        <v>#DIV/0!</v>
      </c>
      <c r="I16" s="447"/>
      <c r="J16" s="356" t="e">
        <f t="shared" si="1"/>
        <v>#DIV/0!</v>
      </c>
      <c r="K16" s="447"/>
      <c r="L16" s="355" t="e">
        <f t="shared" si="3"/>
        <v>#DIV/0!</v>
      </c>
      <c r="M16" s="447"/>
      <c r="N16" s="355" t="e">
        <f t="shared" si="4"/>
        <v>#DIV/0!</v>
      </c>
      <c r="O16" s="447"/>
      <c r="P16" s="355" t="e">
        <f t="shared" si="5"/>
        <v>#DIV/0!</v>
      </c>
      <c r="Q16" s="345"/>
      <c r="R16" s="345"/>
      <c r="S16" s="345"/>
      <c r="T16" s="345"/>
      <c r="U16" s="345"/>
      <c r="V16" s="345"/>
      <c r="W16" s="345"/>
    </row>
    <row r="17" spans="1:23" s="352" customFormat="1" ht="27.75" customHeight="1">
      <c r="A17" s="351"/>
      <c r="B17" s="422"/>
      <c r="C17" s="423"/>
      <c r="D17" s="416" t="s">
        <v>212</v>
      </c>
      <c r="E17" s="447"/>
      <c r="F17" s="355" t="e">
        <f t="shared" si="0"/>
        <v>#DIV/0!</v>
      </c>
      <c r="G17" s="447"/>
      <c r="H17" s="355" t="e">
        <f t="shared" si="2"/>
        <v>#DIV/0!</v>
      </c>
      <c r="I17" s="447"/>
      <c r="J17" s="356" t="e">
        <f t="shared" si="1"/>
        <v>#DIV/0!</v>
      </c>
      <c r="K17" s="447"/>
      <c r="L17" s="355" t="e">
        <f t="shared" si="3"/>
        <v>#DIV/0!</v>
      </c>
      <c r="M17" s="447"/>
      <c r="N17" s="355" t="e">
        <f t="shared" si="4"/>
        <v>#DIV/0!</v>
      </c>
      <c r="O17" s="447"/>
      <c r="P17" s="355" t="e">
        <f t="shared" si="5"/>
        <v>#DIV/0!</v>
      </c>
      <c r="Q17" s="345"/>
      <c r="R17" s="345"/>
      <c r="S17" s="345"/>
      <c r="T17" s="345"/>
      <c r="U17" s="345"/>
      <c r="V17" s="345"/>
      <c r="W17" s="345"/>
    </row>
    <row r="18" spans="1:23" s="352" customFormat="1" ht="27.75" customHeight="1">
      <c r="A18" s="351"/>
      <c r="B18" s="422"/>
      <c r="C18" s="423"/>
      <c r="D18" s="417" t="s">
        <v>486</v>
      </c>
      <c r="E18" s="448">
        <f>+E45</f>
        <v>0</v>
      </c>
      <c r="F18" s="355" t="e">
        <f t="shared" si="0"/>
        <v>#DIV/0!</v>
      </c>
      <c r="G18" s="448">
        <f>+G45</f>
        <v>0</v>
      </c>
      <c r="H18" s="355" t="e">
        <f t="shared" si="2"/>
        <v>#DIV/0!</v>
      </c>
      <c r="I18" s="448">
        <f>+I45</f>
        <v>0</v>
      </c>
      <c r="J18" s="356" t="e">
        <f t="shared" si="1"/>
        <v>#DIV/0!</v>
      </c>
      <c r="K18" s="448">
        <f>+K45</f>
        <v>0</v>
      </c>
      <c r="L18" s="355" t="e">
        <f t="shared" si="3"/>
        <v>#DIV/0!</v>
      </c>
      <c r="M18" s="448">
        <f>+M45</f>
        <v>0</v>
      </c>
      <c r="N18" s="355" t="e">
        <f t="shared" si="4"/>
        <v>#DIV/0!</v>
      </c>
      <c r="O18" s="448">
        <f>+O45</f>
        <v>0</v>
      </c>
      <c r="P18" s="355" t="e">
        <f t="shared" si="5"/>
        <v>#DIV/0!</v>
      </c>
      <c r="Q18" s="345"/>
      <c r="R18" s="345"/>
      <c r="S18" s="345"/>
      <c r="T18" s="345"/>
      <c r="U18" s="345"/>
      <c r="V18" s="345"/>
      <c r="W18" s="345"/>
    </row>
    <row r="19" spans="1:23" s="352" customFormat="1" ht="27.75" customHeight="1">
      <c r="A19" s="351"/>
      <c r="B19" s="422"/>
      <c r="C19" s="423"/>
      <c r="D19" s="418" t="s">
        <v>209</v>
      </c>
      <c r="E19" s="447"/>
      <c r="F19" s="355" t="e">
        <f t="shared" si="0"/>
        <v>#DIV/0!</v>
      </c>
      <c r="G19" s="447"/>
      <c r="H19" s="355" t="e">
        <f t="shared" si="2"/>
        <v>#DIV/0!</v>
      </c>
      <c r="I19" s="447"/>
      <c r="J19" s="356" t="e">
        <f t="shared" si="1"/>
        <v>#DIV/0!</v>
      </c>
      <c r="K19" s="447"/>
      <c r="L19" s="355" t="e">
        <f t="shared" si="3"/>
        <v>#DIV/0!</v>
      </c>
      <c r="M19" s="447"/>
      <c r="N19" s="355" t="e">
        <f t="shared" si="4"/>
        <v>#DIV/0!</v>
      </c>
      <c r="O19" s="447"/>
      <c r="P19" s="355" t="e">
        <f t="shared" si="5"/>
        <v>#DIV/0!</v>
      </c>
      <c r="Q19" s="345"/>
      <c r="R19" s="345"/>
      <c r="S19" s="345"/>
      <c r="T19" s="345"/>
      <c r="U19" s="345"/>
      <c r="V19" s="345"/>
      <c r="W19" s="345"/>
    </row>
    <row r="20" spans="1:23" s="352" customFormat="1" ht="27.75" customHeight="1">
      <c r="A20" s="351"/>
      <c r="B20" s="419" t="s">
        <v>211</v>
      </c>
      <c r="C20" s="415"/>
      <c r="D20" s="420"/>
      <c r="E20" s="448">
        <f>SUM(E16:E19)</f>
        <v>0</v>
      </c>
      <c r="F20" s="355" t="e">
        <f t="shared" si="0"/>
        <v>#DIV/0!</v>
      </c>
      <c r="G20" s="448">
        <f>SUM(G16:G19)</f>
        <v>0</v>
      </c>
      <c r="H20" s="355" t="e">
        <f t="shared" si="2"/>
        <v>#DIV/0!</v>
      </c>
      <c r="I20" s="448">
        <f>SUM(I16:I19)</f>
        <v>0</v>
      </c>
      <c r="J20" s="356" t="e">
        <f t="shared" si="1"/>
        <v>#DIV/0!</v>
      </c>
      <c r="K20" s="448">
        <f>SUM(K16:K19)</f>
        <v>0</v>
      </c>
      <c r="L20" s="355" t="e">
        <f t="shared" si="3"/>
        <v>#DIV/0!</v>
      </c>
      <c r="M20" s="448">
        <f>SUM(M16:M19)</f>
        <v>0</v>
      </c>
      <c r="N20" s="355" t="e">
        <f t="shared" si="4"/>
        <v>#DIV/0!</v>
      </c>
      <c r="O20" s="448">
        <f>SUM(O16:O19)</f>
        <v>0</v>
      </c>
      <c r="P20" s="355" t="e">
        <f t="shared" si="5"/>
        <v>#DIV/0!</v>
      </c>
      <c r="Q20" s="436"/>
      <c r="R20" s="345"/>
      <c r="S20" s="345"/>
      <c r="T20" s="345"/>
      <c r="U20" s="345"/>
      <c r="V20" s="345"/>
      <c r="W20" s="345"/>
    </row>
    <row r="21" spans="1:23" s="352" customFormat="1" ht="27.75" customHeight="1">
      <c r="A21" s="351"/>
      <c r="B21" s="416" t="s">
        <v>215</v>
      </c>
      <c r="C21" s="416"/>
      <c r="D21" s="416"/>
      <c r="E21" s="449">
        <f>E15-E20</f>
        <v>0</v>
      </c>
      <c r="F21" s="355" t="e">
        <f t="shared" si="0"/>
        <v>#DIV/0!</v>
      </c>
      <c r="G21" s="449">
        <f>G15-G20</f>
        <v>0</v>
      </c>
      <c r="H21" s="355" t="e">
        <f t="shared" si="2"/>
        <v>#DIV/0!</v>
      </c>
      <c r="I21" s="449">
        <f>I15-I20</f>
        <v>0</v>
      </c>
      <c r="J21" s="356" t="e">
        <f t="shared" si="1"/>
        <v>#DIV/0!</v>
      </c>
      <c r="K21" s="449">
        <f>K15-K20</f>
        <v>0</v>
      </c>
      <c r="L21" s="360" t="e">
        <f t="shared" si="3"/>
        <v>#DIV/0!</v>
      </c>
      <c r="M21" s="449">
        <f>M15-M20</f>
        <v>0</v>
      </c>
      <c r="N21" s="360" t="e">
        <f t="shared" si="4"/>
        <v>#DIV/0!</v>
      </c>
      <c r="O21" s="449">
        <f>O15-O20</f>
        <v>0</v>
      </c>
      <c r="P21" s="360" t="e">
        <f t="shared" si="5"/>
        <v>#DIV/0!</v>
      </c>
      <c r="Q21" s="436"/>
      <c r="R21" s="345"/>
      <c r="S21" s="345"/>
      <c r="T21" s="345"/>
      <c r="U21" s="345"/>
      <c r="V21" s="345"/>
      <c r="W21" s="345"/>
    </row>
    <row r="22" spans="1:23" s="352" customFormat="1" ht="27.75" customHeight="1">
      <c r="A22" s="351"/>
      <c r="B22" s="413"/>
      <c r="C22" s="416" t="s">
        <v>216</v>
      </c>
      <c r="D22" s="416"/>
      <c r="E22" s="447"/>
      <c r="F22" s="355" t="e">
        <f t="shared" si="0"/>
        <v>#DIV/0!</v>
      </c>
      <c r="G22" s="447"/>
      <c r="H22" s="355" t="e">
        <f t="shared" si="2"/>
        <v>#DIV/0!</v>
      </c>
      <c r="I22" s="447"/>
      <c r="J22" s="356" t="e">
        <f t="shared" si="1"/>
        <v>#DIV/0!</v>
      </c>
      <c r="K22" s="447"/>
      <c r="L22" s="355" t="e">
        <f t="shared" si="3"/>
        <v>#DIV/0!</v>
      </c>
      <c r="M22" s="447"/>
      <c r="N22" s="355" t="e">
        <f t="shared" si="4"/>
        <v>#DIV/0!</v>
      </c>
      <c r="O22" s="447"/>
      <c r="P22" s="355" t="e">
        <f t="shared" si="5"/>
        <v>#DIV/0!</v>
      </c>
      <c r="Q22" s="345"/>
      <c r="R22" s="345"/>
      <c r="S22" s="345"/>
      <c r="T22" s="345"/>
      <c r="U22" s="345"/>
      <c r="V22" s="345"/>
      <c r="W22" s="345"/>
    </row>
    <row r="23" spans="1:23" s="352" customFormat="1" ht="27.75" customHeight="1">
      <c r="A23" s="351"/>
      <c r="B23" s="414"/>
      <c r="C23" s="424" t="s">
        <v>145</v>
      </c>
      <c r="D23" s="416"/>
      <c r="E23" s="447"/>
      <c r="F23" s="355" t="e">
        <f t="shared" si="0"/>
        <v>#DIV/0!</v>
      </c>
      <c r="G23" s="447"/>
      <c r="H23" s="355" t="e">
        <f t="shared" si="2"/>
        <v>#DIV/0!</v>
      </c>
      <c r="I23" s="447"/>
      <c r="J23" s="356" t="e">
        <f t="shared" si="1"/>
        <v>#DIV/0!</v>
      </c>
      <c r="K23" s="447"/>
      <c r="L23" s="355" t="e">
        <f t="shared" si="3"/>
        <v>#DIV/0!</v>
      </c>
      <c r="M23" s="447"/>
      <c r="N23" s="355" t="e">
        <f t="shared" si="4"/>
        <v>#DIV/0!</v>
      </c>
      <c r="O23" s="447"/>
      <c r="P23" s="355" t="e">
        <f t="shared" si="5"/>
        <v>#DIV/0!</v>
      </c>
      <c r="Q23" s="345"/>
      <c r="R23" s="345"/>
      <c r="S23" s="345"/>
      <c r="T23" s="345"/>
      <c r="U23" s="345"/>
      <c r="V23" s="345"/>
      <c r="W23" s="345"/>
    </row>
    <row r="24" spans="1:23" s="352" customFormat="1" ht="27.75" customHeight="1">
      <c r="A24" s="351"/>
      <c r="B24" s="419" t="s">
        <v>141</v>
      </c>
      <c r="C24" s="412"/>
      <c r="D24" s="416"/>
      <c r="E24" s="448">
        <f>SUM(E22:E23)</f>
        <v>0</v>
      </c>
      <c r="F24" s="355" t="e">
        <f t="shared" si="0"/>
        <v>#DIV/0!</v>
      </c>
      <c r="G24" s="448">
        <f>SUM(G22:G23)</f>
        <v>0</v>
      </c>
      <c r="H24" s="355" t="e">
        <f t="shared" si="2"/>
        <v>#DIV/0!</v>
      </c>
      <c r="I24" s="448">
        <f>SUM(I22:I23)</f>
        <v>0</v>
      </c>
      <c r="J24" s="356" t="e">
        <f t="shared" si="1"/>
        <v>#DIV/0!</v>
      </c>
      <c r="K24" s="448">
        <f>SUM(K22:K23)</f>
        <v>0</v>
      </c>
      <c r="L24" s="355" t="e">
        <f t="shared" si="3"/>
        <v>#DIV/0!</v>
      </c>
      <c r="M24" s="448">
        <f>SUM(M22:M23)</f>
        <v>0</v>
      </c>
      <c r="N24" s="355" t="e">
        <f t="shared" si="4"/>
        <v>#DIV/0!</v>
      </c>
      <c r="O24" s="448">
        <f>SUM(O22:O23)</f>
        <v>0</v>
      </c>
      <c r="P24" s="355" t="e">
        <f t="shared" si="5"/>
        <v>#DIV/0!</v>
      </c>
      <c r="Q24" s="345"/>
      <c r="R24" s="345"/>
      <c r="S24" s="345"/>
      <c r="T24" s="345"/>
      <c r="U24" s="345"/>
      <c r="V24" s="345"/>
      <c r="W24" s="345"/>
    </row>
    <row r="25" spans="1:23" s="352" customFormat="1" ht="27.75" customHeight="1">
      <c r="A25" s="351"/>
      <c r="B25" s="418"/>
      <c r="C25" s="416" t="s">
        <v>217</v>
      </c>
      <c r="D25" s="416"/>
      <c r="E25" s="450"/>
      <c r="F25" s="355" t="e">
        <f t="shared" si="0"/>
        <v>#DIV/0!</v>
      </c>
      <c r="G25" s="450"/>
      <c r="H25" s="355" t="e">
        <f t="shared" si="2"/>
        <v>#DIV/0!</v>
      </c>
      <c r="I25" s="450"/>
      <c r="J25" s="356" t="e">
        <f t="shared" si="1"/>
        <v>#DIV/0!</v>
      </c>
      <c r="K25" s="450"/>
      <c r="L25" s="355" t="e">
        <f t="shared" si="3"/>
        <v>#DIV/0!</v>
      </c>
      <c r="M25" s="450"/>
      <c r="N25" s="355" t="e">
        <f t="shared" si="4"/>
        <v>#DIV/0!</v>
      </c>
      <c r="O25" s="450"/>
      <c r="P25" s="355" t="e">
        <f t="shared" si="5"/>
        <v>#DIV/0!</v>
      </c>
      <c r="Q25" s="345"/>
      <c r="R25" s="345"/>
      <c r="S25" s="345"/>
      <c r="T25" s="345"/>
      <c r="U25" s="345"/>
      <c r="V25" s="345"/>
      <c r="W25" s="345"/>
    </row>
    <row r="26" spans="1:23" s="352" customFormat="1" ht="27.75" customHeight="1">
      <c r="A26" s="351"/>
      <c r="B26" s="414"/>
      <c r="C26" s="416" t="s">
        <v>146</v>
      </c>
      <c r="D26" s="416"/>
      <c r="E26" s="447"/>
      <c r="F26" s="355" t="e">
        <f t="shared" si="0"/>
        <v>#DIV/0!</v>
      </c>
      <c r="G26" s="447"/>
      <c r="H26" s="355" t="e">
        <f t="shared" si="2"/>
        <v>#DIV/0!</v>
      </c>
      <c r="I26" s="447"/>
      <c r="J26" s="356" t="e">
        <f t="shared" si="1"/>
        <v>#DIV/0!</v>
      </c>
      <c r="K26" s="447"/>
      <c r="L26" s="355" t="e">
        <f t="shared" si="3"/>
        <v>#DIV/0!</v>
      </c>
      <c r="M26" s="447"/>
      <c r="N26" s="355" t="e">
        <f t="shared" si="4"/>
        <v>#DIV/0!</v>
      </c>
      <c r="O26" s="447"/>
      <c r="P26" s="355" t="e">
        <f t="shared" si="5"/>
        <v>#DIV/0!</v>
      </c>
      <c r="Q26" s="345"/>
      <c r="R26" s="345"/>
      <c r="S26" s="345"/>
      <c r="T26" s="345"/>
      <c r="U26" s="345"/>
      <c r="V26" s="345"/>
      <c r="W26" s="345"/>
    </row>
    <row r="27" spans="1:23" s="352" customFormat="1" ht="27.75" customHeight="1">
      <c r="A27" s="351"/>
      <c r="B27" s="419" t="s">
        <v>142</v>
      </c>
      <c r="C27" s="412"/>
      <c r="D27" s="416"/>
      <c r="E27" s="448">
        <f>SUM(E25:E26)</f>
        <v>0</v>
      </c>
      <c r="F27" s="355" t="e">
        <f t="shared" si="0"/>
        <v>#DIV/0!</v>
      </c>
      <c r="G27" s="448">
        <f>SUM(G25:G26)</f>
        <v>0</v>
      </c>
      <c r="H27" s="355" t="e">
        <f t="shared" si="2"/>
        <v>#DIV/0!</v>
      </c>
      <c r="I27" s="448">
        <f>SUM(I25:I26)</f>
        <v>0</v>
      </c>
      <c r="J27" s="356" t="e">
        <f t="shared" si="1"/>
        <v>#DIV/0!</v>
      </c>
      <c r="K27" s="448">
        <f>SUM(K25:K26)</f>
        <v>0</v>
      </c>
      <c r="L27" s="355" t="e">
        <f t="shared" si="3"/>
        <v>#DIV/0!</v>
      </c>
      <c r="M27" s="448">
        <f>SUM(M25:M26)</f>
        <v>0</v>
      </c>
      <c r="N27" s="355" t="e">
        <f t="shared" si="4"/>
        <v>#DIV/0!</v>
      </c>
      <c r="O27" s="448">
        <f>SUM(O25:O26)</f>
        <v>0</v>
      </c>
      <c r="P27" s="355" t="e">
        <f t="shared" si="5"/>
        <v>#DIV/0!</v>
      </c>
      <c r="Q27" s="436"/>
      <c r="R27" s="345"/>
      <c r="S27" s="345"/>
      <c r="T27" s="345"/>
      <c r="U27" s="345"/>
      <c r="V27" s="345"/>
      <c r="W27" s="345"/>
    </row>
    <row r="28" spans="1:23" s="352" customFormat="1" ht="27.75" customHeight="1">
      <c r="A28" s="351"/>
      <c r="B28" s="419" t="s">
        <v>346</v>
      </c>
      <c r="C28" s="411"/>
      <c r="D28" s="420"/>
      <c r="E28" s="449">
        <f>E21+E24-E27</f>
        <v>0</v>
      </c>
      <c r="F28" s="355" t="e">
        <f t="shared" si="0"/>
        <v>#DIV/0!</v>
      </c>
      <c r="G28" s="449">
        <f>G21+G24-G27</f>
        <v>0</v>
      </c>
      <c r="H28" s="355" t="e">
        <f t="shared" si="2"/>
        <v>#DIV/0!</v>
      </c>
      <c r="I28" s="449">
        <f>I21+I24-I27</f>
        <v>0</v>
      </c>
      <c r="J28" s="356" t="e">
        <f t="shared" si="1"/>
        <v>#DIV/0!</v>
      </c>
      <c r="K28" s="449">
        <f>K21+K24-K27</f>
        <v>0</v>
      </c>
      <c r="L28" s="360" t="e">
        <f t="shared" si="3"/>
        <v>#DIV/0!</v>
      </c>
      <c r="M28" s="449">
        <f>M21+M24-M27</f>
        <v>0</v>
      </c>
      <c r="N28" s="360" t="e">
        <f t="shared" si="4"/>
        <v>#DIV/0!</v>
      </c>
      <c r="O28" s="449">
        <f>O21+O24-O27</f>
        <v>0</v>
      </c>
      <c r="P28" s="360" t="e">
        <f t="shared" si="5"/>
        <v>#DIV/0!</v>
      </c>
      <c r="Q28" s="436"/>
      <c r="R28" s="345"/>
      <c r="S28" s="345"/>
      <c r="T28" s="345"/>
      <c r="U28" s="345"/>
      <c r="V28" s="345"/>
      <c r="W28" s="345"/>
    </row>
    <row r="29" spans="1:23" s="352" customFormat="1" ht="27.75" customHeight="1">
      <c r="A29" s="351"/>
      <c r="B29" s="419" t="s">
        <v>348</v>
      </c>
      <c r="C29" s="411"/>
      <c r="D29" s="420"/>
      <c r="E29" s="447"/>
      <c r="F29" s="355" t="e">
        <f t="shared" si="0"/>
        <v>#DIV/0!</v>
      </c>
      <c r="G29" s="447"/>
      <c r="H29" s="355" t="e">
        <f t="shared" si="2"/>
        <v>#DIV/0!</v>
      </c>
      <c r="I29" s="447"/>
      <c r="J29" s="355" t="e">
        <f t="shared" si="1"/>
        <v>#DIV/0!</v>
      </c>
      <c r="K29" s="447"/>
      <c r="L29" s="360" t="e">
        <f t="shared" si="3"/>
        <v>#DIV/0!</v>
      </c>
      <c r="M29" s="447"/>
      <c r="N29" s="360" t="e">
        <f t="shared" si="4"/>
        <v>#DIV/0!</v>
      </c>
      <c r="O29" s="447"/>
      <c r="P29" s="360" t="e">
        <f t="shared" si="5"/>
        <v>#DIV/0!</v>
      </c>
      <c r="Q29" s="345"/>
      <c r="R29" s="345"/>
      <c r="S29" s="345"/>
      <c r="T29" s="345"/>
      <c r="U29" s="345"/>
      <c r="V29" s="345"/>
      <c r="W29" s="345"/>
    </row>
    <row r="30" spans="1:23" s="352" customFormat="1" ht="27.75" customHeight="1">
      <c r="A30" s="351"/>
      <c r="B30" s="419" t="s">
        <v>349</v>
      </c>
      <c r="C30" s="411"/>
      <c r="D30" s="420"/>
      <c r="E30" s="447"/>
      <c r="F30" s="355" t="e">
        <f t="shared" si="0"/>
        <v>#DIV/0!</v>
      </c>
      <c r="G30" s="447"/>
      <c r="H30" s="355" t="e">
        <f t="shared" si="2"/>
        <v>#DIV/0!</v>
      </c>
      <c r="I30" s="447"/>
      <c r="J30" s="355" t="e">
        <f t="shared" si="1"/>
        <v>#DIV/0!</v>
      </c>
      <c r="K30" s="447"/>
      <c r="L30" s="360" t="e">
        <f t="shared" si="3"/>
        <v>#DIV/0!</v>
      </c>
      <c r="M30" s="447"/>
      <c r="N30" s="360" t="e">
        <f t="shared" si="4"/>
        <v>#DIV/0!</v>
      </c>
      <c r="O30" s="447"/>
      <c r="P30" s="360" t="e">
        <f t="shared" si="5"/>
        <v>#DIV/0!</v>
      </c>
      <c r="Q30" s="345"/>
      <c r="R30" s="345"/>
      <c r="S30" s="345"/>
      <c r="T30" s="345"/>
      <c r="U30" s="345"/>
      <c r="V30" s="345"/>
      <c r="W30" s="345"/>
    </row>
    <row r="31" spans="1:23" s="352" customFormat="1" ht="27.75" customHeight="1">
      <c r="A31" s="351"/>
      <c r="B31" s="419" t="s">
        <v>350</v>
      </c>
      <c r="C31" s="411"/>
      <c r="D31" s="420"/>
      <c r="E31" s="448">
        <f>E28+E29-E30</f>
        <v>0</v>
      </c>
      <c r="F31" s="355" t="e">
        <f t="shared" si="0"/>
        <v>#DIV/0!</v>
      </c>
      <c r="G31" s="448">
        <f>G28+G29-G30</f>
        <v>0</v>
      </c>
      <c r="H31" s="355" t="e">
        <f t="shared" si="2"/>
        <v>#DIV/0!</v>
      </c>
      <c r="I31" s="448">
        <f>I28+I29-I30</f>
        <v>0</v>
      </c>
      <c r="J31" s="355" t="e">
        <f t="shared" si="1"/>
        <v>#DIV/0!</v>
      </c>
      <c r="K31" s="448">
        <f>K28+K29-K30</f>
        <v>0</v>
      </c>
      <c r="L31" s="360" t="e">
        <f t="shared" si="3"/>
        <v>#DIV/0!</v>
      </c>
      <c r="M31" s="448">
        <f>M28+M29-M30</f>
        <v>0</v>
      </c>
      <c r="N31" s="360" t="e">
        <f t="shared" si="4"/>
        <v>#DIV/0!</v>
      </c>
      <c r="O31" s="448">
        <f>O28+O29-O30</f>
        <v>0</v>
      </c>
      <c r="P31" s="360" t="e">
        <f t="shared" si="5"/>
        <v>#DIV/0!</v>
      </c>
      <c r="Q31" s="345"/>
      <c r="R31" s="345"/>
      <c r="S31" s="345"/>
      <c r="T31" s="345"/>
      <c r="U31" s="345"/>
      <c r="V31" s="345"/>
      <c r="W31" s="345"/>
    </row>
    <row r="32" spans="1:23" s="352" customFormat="1" ht="27.75" customHeight="1">
      <c r="A32" s="351"/>
      <c r="B32" s="410" t="s">
        <v>347</v>
      </c>
      <c r="C32" s="411"/>
      <c r="D32" s="412"/>
      <c r="E32" s="447"/>
      <c r="F32" s="355" t="e">
        <f t="shared" si="0"/>
        <v>#DIV/0!</v>
      </c>
      <c r="G32" s="447"/>
      <c r="H32" s="355" t="e">
        <f t="shared" si="2"/>
        <v>#DIV/0!</v>
      </c>
      <c r="I32" s="447"/>
      <c r="J32" s="355" t="e">
        <f t="shared" si="1"/>
        <v>#DIV/0!</v>
      </c>
      <c r="K32" s="447"/>
      <c r="L32" s="360" t="e">
        <f t="shared" si="3"/>
        <v>#DIV/0!</v>
      </c>
      <c r="M32" s="447"/>
      <c r="N32" s="360" t="e">
        <f t="shared" si="4"/>
        <v>#DIV/0!</v>
      </c>
      <c r="O32" s="447"/>
      <c r="P32" s="360" t="e">
        <f t="shared" si="5"/>
        <v>#DIV/0!</v>
      </c>
      <c r="Q32" s="345"/>
      <c r="R32" s="345"/>
      <c r="S32" s="345"/>
      <c r="T32" s="345"/>
      <c r="U32" s="345"/>
      <c r="V32" s="345"/>
      <c r="W32" s="345"/>
    </row>
    <row r="33" spans="1:23" s="352" customFormat="1" ht="27.75" customHeight="1">
      <c r="A33" s="351"/>
      <c r="B33" s="416" t="s">
        <v>144</v>
      </c>
      <c r="C33" s="416"/>
      <c r="D33" s="416"/>
      <c r="E33" s="449">
        <f>E31-E32</f>
        <v>0</v>
      </c>
      <c r="F33" s="360" t="e">
        <f t="shared" si="0"/>
        <v>#DIV/0!</v>
      </c>
      <c r="G33" s="449">
        <f>G31-G32</f>
        <v>0</v>
      </c>
      <c r="H33" s="360" t="e">
        <f t="shared" si="2"/>
        <v>#DIV/0!</v>
      </c>
      <c r="I33" s="449">
        <f>I31-I32</f>
        <v>0</v>
      </c>
      <c r="J33" s="360" t="e">
        <f t="shared" si="1"/>
        <v>#DIV/0!</v>
      </c>
      <c r="K33" s="449">
        <f>K31-K32</f>
        <v>0</v>
      </c>
      <c r="L33" s="360" t="e">
        <f t="shared" si="3"/>
        <v>#DIV/0!</v>
      </c>
      <c r="M33" s="449">
        <f>M31-M32</f>
        <v>0</v>
      </c>
      <c r="N33" s="360" t="e">
        <f t="shared" si="4"/>
        <v>#DIV/0!</v>
      </c>
      <c r="O33" s="449">
        <f>O31-O32</f>
        <v>0</v>
      </c>
      <c r="P33" s="360" t="e">
        <f t="shared" si="5"/>
        <v>#DIV/0!</v>
      </c>
      <c r="Q33" s="436"/>
      <c r="R33" s="345"/>
      <c r="S33" s="345"/>
      <c r="T33" s="345"/>
      <c r="U33" s="345"/>
      <c r="V33" s="345"/>
      <c r="W33" s="345"/>
    </row>
    <row r="34" spans="1:23" s="352" customFormat="1" ht="6" customHeight="1">
      <c r="A34" s="351"/>
      <c r="B34" s="425"/>
      <c r="C34" s="425"/>
      <c r="D34" s="425"/>
      <c r="E34" s="451"/>
      <c r="F34" s="471"/>
      <c r="G34" s="451"/>
      <c r="H34" s="471"/>
      <c r="I34" s="451"/>
      <c r="J34" s="471"/>
      <c r="K34" s="451"/>
      <c r="L34" s="471"/>
      <c r="M34" s="451"/>
      <c r="N34" s="471"/>
      <c r="O34" s="451"/>
      <c r="P34" s="471"/>
      <c r="Q34" s="345"/>
      <c r="R34" s="345"/>
      <c r="S34" s="345"/>
      <c r="T34" s="345"/>
      <c r="U34" s="345"/>
      <c r="V34" s="345"/>
      <c r="W34" s="345"/>
    </row>
    <row r="35" spans="1:23" s="352" customFormat="1" ht="24.75" customHeight="1">
      <c r="A35" s="351"/>
      <c r="B35" s="410" t="s">
        <v>143</v>
      </c>
      <c r="C35" s="411"/>
      <c r="D35" s="411"/>
      <c r="E35" s="452"/>
      <c r="F35" s="472" t="s">
        <v>358</v>
      </c>
      <c r="G35" s="452"/>
      <c r="H35" s="472" t="s">
        <v>358</v>
      </c>
      <c r="I35" s="452"/>
      <c r="J35" s="472" t="s">
        <v>358</v>
      </c>
      <c r="K35" s="452"/>
      <c r="L35" s="472" t="s">
        <v>358</v>
      </c>
      <c r="M35" s="452"/>
      <c r="N35" s="472" t="s">
        <v>358</v>
      </c>
      <c r="O35" s="452"/>
      <c r="P35" s="472" t="s">
        <v>358</v>
      </c>
      <c r="Q35" s="345"/>
      <c r="R35" s="345"/>
      <c r="S35" s="345"/>
      <c r="T35" s="345"/>
      <c r="U35" s="345"/>
      <c r="V35" s="345"/>
      <c r="W35" s="345"/>
    </row>
    <row r="36" spans="1:23" s="352" customFormat="1" ht="21.75" customHeight="1">
      <c r="A36" s="351"/>
      <c r="B36" s="426" t="s">
        <v>491</v>
      </c>
      <c r="C36" s="427"/>
      <c r="D36" s="427"/>
      <c r="E36" s="351"/>
      <c r="F36" s="473"/>
      <c r="G36" s="351"/>
      <c r="H36" s="474"/>
      <c r="I36" s="351"/>
      <c r="J36" s="474"/>
      <c r="K36" s="351"/>
      <c r="L36" s="474"/>
      <c r="M36" s="351"/>
      <c r="N36" s="474"/>
      <c r="O36" s="351"/>
      <c r="P36" s="474"/>
      <c r="Q36" s="345"/>
      <c r="R36" s="345"/>
      <c r="S36" s="345"/>
      <c r="T36" s="345"/>
      <c r="U36" s="345"/>
      <c r="V36" s="345"/>
      <c r="W36" s="345"/>
    </row>
    <row r="37" spans="1:23" s="352" customFormat="1" ht="15" customHeight="1">
      <c r="A37" s="351"/>
      <c r="B37" s="427"/>
      <c r="C37" s="427"/>
      <c r="D37" s="428" t="s">
        <v>69</v>
      </c>
      <c r="E37" s="357"/>
      <c r="F37" s="437"/>
      <c r="G37" s="357"/>
      <c r="H37" s="437"/>
      <c r="I37" s="357"/>
      <c r="J37" s="437"/>
      <c r="K37" s="357"/>
      <c r="L37" s="437"/>
      <c r="M37" s="357"/>
      <c r="N37" s="437"/>
      <c r="O37" s="357"/>
      <c r="P37" s="437"/>
      <c r="Q37" s="345"/>
      <c r="R37" s="345"/>
      <c r="S37" s="345"/>
      <c r="T37" s="345"/>
      <c r="U37" s="345"/>
      <c r="V37" s="345"/>
      <c r="W37" s="345"/>
    </row>
    <row r="38" spans="1:23" s="352" customFormat="1" ht="19.5" customHeight="1">
      <c r="A38" s="351"/>
      <c r="B38" s="427"/>
      <c r="C38" s="427"/>
      <c r="D38" s="429" t="s">
        <v>85</v>
      </c>
      <c r="E38" s="392"/>
      <c r="F38" s="437"/>
      <c r="G38" s="392"/>
      <c r="H38" s="437"/>
      <c r="I38" s="392"/>
      <c r="J38" s="437"/>
      <c r="K38" s="392"/>
      <c r="L38" s="437"/>
      <c r="M38" s="392"/>
      <c r="N38" s="437"/>
      <c r="O38" s="392"/>
      <c r="P38" s="437"/>
      <c r="Q38" s="345"/>
      <c r="R38" s="345"/>
      <c r="S38" s="345"/>
      <c r="T38" s="345"/>
      <c r="U38" s="345"/>
      <c r="V38" s="345"/>
      <c r="W38" s="345"/>
    </row>
    <row r="39" spans="1:23" s="352" customFormat="1" ht="19.5" customHeight="1">
      <c r="A39" s="351"/>
      <c r="B39" s="427"/>
      <c r="C39" s="427"/>
      <c r="D39" s="429" t="s">
        <v>487</v>
      </c>
      <c r="E39" s="392"/>
      <c r="F39" s="437"/>
      <c r="G39" s="392"/>
      <c r="H39" s="437"/>
      <c r="I39" s="392"/>
      <c r="J39" s="437"/>
      <c r="K39" s="392"/>
      <c r="L39" s="437"/>
      <c r="M39" s="392"/>
      <c r="N39" s="437"/>
      <c r="O39" s="392"/>
      <c r="P39" s="437"/>
      <c r="Q39" s="345"/>
      <c r="R39" s="345"/>
      <c r="S39" s="345"/>
      <c r="T39" s="345"/>
      <c r="U39" s="345"/>
      <c r="V39" s="345"/>
      <c r="W39" s="345"/>
    </row>
    <row r="40" spans="1:23" s="352" customFormat="1" ht="19.5" customHeight="1">
      <c r="A40" s="351"/>
      <c r="B40" s="427"/>
      <c r="C40" s="427"/>
      <c r="D40" s="429" t="s">
        <v>53</v>
      </c>
      <c r="E40" s="428">
        <f>SUM(E38:E39)</f>
        <v>0</v>
      </c>
      <c r="F40" s="437"/>
      <c r="G40" s="428">
        <f>SUM(G38:G39)</f>
        <v>0</v>
      </c>
      <c r="H40" s="437"/>
      <c r="I40" s="428">
        <f>SUM(I38:I39)</f>
        <v>0</v>
      </c>
      <c r="J40" s="437"/>
      <c r="K40" s="428">
        <f>SUM(K38:K39)</f>
        <v>0</v>
      </c>
      <c r="L40" s="437"/>
      <c r="M40" s="428">
        <f>SUM(M38:M39)</f>
        <v>0</v>
      </c>
      <c r="N40" s="437"/>
      <c r="O40" s="428">
        <f>SUM(O38:O39)</f>
        <v>0</v>
      </c>
      <c r="P40" s="437"/>
      <c r="Q40" s="345"/>
      <c r="R40" s="345"/>
      <c r="S40" s="345"/>
      <c r="T40" s="345"/>
      <c r="U40" s="345"/>
      <c r="V40" s="345"/>
      <c r="W40" s="345"/>
    </row>
    <row r="41" spans="1:23" s="352" customFormat="1" ht="5.25" customHeight="1">
      <c r="A41" s="351"/>
      <c r="B41" s="427"/>
      <c r="C41" s="427"/>
      <c r="D41" s="427"/>
      <c r="E41" s="351"/>
      <c r="F41" s="473"/>
      <c r="G41" s="351"/>
      <c r="H41" s="474"/>
      <c r="I41" s="351"/>
      <c r="J41" s="474"/>
      <c r="K41" s="351"/>
      <c r="L41" s="474"/>
      <c r="M41" s="351"/>
      <c r="N41" s="474"/>
      <c r="O41" s="351"/>
      <c r="P41" s="474"/>
      <c r="Q41" s="345"/>
      <c r="R41" s="345"/>
      <c r="S41" s="345"/>
      <c r="T41" s="345"/>
      <c r="U41" s="345"/>
      <c r="V41" s="345"/>
      <c r="W41" s="345"/>
    </row>
    <row r="42" spans="1:23" s="352" customFormat="1" ht="13.5" customHeight="1">
      <c r="A42" s="351"/>
      <c r="B42" s="427"/>
      <c r="C42" s="427"/>
      <c r="D42" s="428" t="s">
        <v>488</v>
      </c>
      <c r="E42" s="357"/>
      <c r="F42" s="437"/>
      <c r="G42" s="357"/>
      <c r="H42" s="437"/>
      <c r="I42" s="357"/>
      <c r="J42" s="437"/>
      <c r="K42" s="357"/>
      <c r="L42" s="437"/>
      <c r="M42" s="357"/>
      <c r="N42" s="437"/>
      <c r="O42" s="357"/>
      <c r="P42" s="437"/>
      <c r="Q42" s="345"/>
      <c r="R42" s="345"/>
      <c r="S42" s="345"/>
      <c r="T42" s="345"/>
      <c r="U42" s="345"/>
      <c r="V42" s="345"/>
      <c r="W42" s="345"/>
    </row>
    <row r="43" spans="1:23" s="352" customFormat="1" ht="19.5" customHeight="1">
      <c r="A43" s="351"/>
      <c r="B43" s="427"/>
      <c r="C43" s="427"/>
      <c r="D43" s="429" t="s">
        <v>85</v>
      </c>
      <c r="E43" s="392"/>
      <c r="F43" s="437"/>
      <c r="G43" s="392"/>
      <c r="H43" s="437"/>
      <c r="I43" s="392"/>
      <c r="J43" s="437"/>
      <c r="K43" s="392"/>
      <c r="L43" s="437"/>
      <c r="M43" s="392"/>
      <c r="N43" s="437"/>
      <c r="O43" s="392"/>
      <c r="P43" s="437"/>
      <c r="Q43" s="345"/>
      <c r="R43" s="345"/>
      <c r="S43" s="345"/>
      <c r="T43" s="345"/>
      <c r="U43" s="345"/>
      <c r="V43" s="345"/>
      <c r="W43" s="345"/>
    </row>
    <row r="44" spans="1:23" s="352" customFormat="1" ht="19.5" customHeight="1">
      <c r="A44" s="351"/>
      <c r="B44" s="427"/>
      <c r="C44" s="427"/>
      <c r="D44" s="429" t="s">
        <v>487</v>
      </c>
      <c r="E44" s="392"/>
      <c r="F44" s="437"/>
      <c r="G44" s="392"/>
      <c r="H44" s="437"/>
      <c r="I44" s="392"/>
      <c r="J44" s="437"/>
      <c r="K44" s="392"/>
      <c r="L44" s="437"/>
      <c r="M44" s="392"/>
      <c r="N44" s="437"/>
      <c r="O44" s="392"/>
      <c r="P44" s="437"/>
      <c r="Q44" s="345"/>
      <c r="R44" s="345"/>
      <c r="S44" s="345"/>
      <c r="T44" s="345"/>
      <c r="U44" s="345"/>
      <c r="V44" s="345"/>
      <c r="W44" s="345"/>
    </row>
    <row r="45" spans="1:23" s="352" customFormat="1" ht="19.5" customHeight="1">
      <c r="A45" s="351"/>
      <c r="B45" s="427"/>
      <c r="C45" s="427"/>
      <c r="D45" s="429" t="s">
        <v>53</v>
      </c>
      <c r="E45" s="428">
        <f>SUM(E43:E44)</f>
        <v>0</v>
      </c>
      <c r="F45" s="437"/>
      <c r="G45" s="428">
        <f>SUM(G43:G44)</f>
        <v>0</v>
      </c>
      <c r="H45" s="437"/>
      <c r="I45" s="428">
        <f>SUM(I43:I44)</f>
        <v>0</v>
      </c>
      <c r="J45" s="437"/>
      <c r="K45" s="428">
        <f>SUM(K43:K44)</f>
        <v>0</v>
      </c>
      <c r="L45" s="437"/>
      <c r="M45" s="428">
        <f>SUM(M43:M44)</f>
        <v>0</v>
      </c>
      <c r="N45" s="437"/>
      <c r="O45" s="428">
        <f>SUM(O43:O44)</f>
        <v>0</v>
      </c>
      <c r="P45" s="437"/>
      <c r="Q45" s="345"/>
      <c r="R45" s="345"/>
      <c r="S45" s="345"/>
      <c r="T45" s="345"/>
      <c r="U45" s="345"/>
      <c r="V45" s="345"/>
      <c r="W45" s="345"/>
    </row>
    <row r="46" spans="1:23" s="352" customFormat="1" ht="19.5" customHeight="1">
      <c r="A46" s="351"/>
      <c r="B46" s="427"/>
      <c r="C46" s="427"/>
      <c r="D46" s="430" t="s">
        <v>490</v>
      </c>
      <c r="E46" s="351"/>
      <c r="F46" s="473"/>
      <c r="G46" s="401"/>
      <c r="H46" s="474"/>
      <c r="I46" s="401"/>
      <c r="J46" s="474"/>
      <c r="K46" s="401"/>
      <c r="L46" s="474"/>
      <c r="M46" s="401"/>
      <c r="N46" s="474"/>
      <c r="O46" s="401"/>
      <c r="P46" s="474"/>
      <c r="Q46" s="345"/>
      <c r="R46" s="345"/>
      <c r="S46" s="345"/>
      <c r="T46" s="345"/>
      <c r="U46" s="345"/>
      <c r="V46" s="345"/>
      <c r="W46" s="345"/>
    </row>
    <row r="47" spans="1:23" s="352" customFormat="1" ht="19.5" customHeight="1">
      <c r="A47" s="351"/>
      <c r="B47" s="427"/>
      <c r="C47" s="427"/>
      <c r="D47" s="427"/>
      <c r="E47" s="401"/>
      <c r="F47" s="473"/>
      <c r="G47" s="401"/>
      <c r="H47" s="474"/>
      <c r="I47" s="401"/>
      <c r="J47" s="474"/>
      <c r="K47" s="401"/>
      <c r="L47" s="474"/>
      <c r="M47" s="401"/>
      <c r="N47" s="474"/>
      <c r="O47" s="401"/>
      <c r="P47" s="474"/>
      <c r="Q47" s="345"/>
      <c r="R47" s="345"/>
      <c r="S47" s="345"/>
      <c r="T47" s="345"/>
      <c r="U47" s="345"/>
      <c r="V47" s="345"/>
      <c r="W47" s="345"/>
    </row>
    <row r="48" spans="1:23" s="352" customFormat="1" ht="19.5" customHeight="1">
      <c r="A48" s="351"/>
      <c r="B48" s="427"/>
      <c r="C48" s="427"/>
      <c r="D48" s="427"/>
      <c r="E48" s="401"/>
      <c r="F48" s="473"/>
      <c r="G48" s="401"/>
      <c r="H48" s="474"/>
      <c r="I48" s="401"/>
      <c r="J48" s="474"/>
      <c r="K48" s="401"/>
      <c r="L48" s="474"/>
      <c r="M48" s="401"/>
      <c r="N48" s="474"/>
      <c r="O48" s="401"/>
      <c r="P48" s="474"/>
      <c r="Q48" s="345"/>
      <c r="R48" s="345"/>
      <c r="S48" s="345"/>
      <c r="T48" s="345"/>
      <c r="U48" s="345"/>
      <c r="V48" s="345"/>
      <c r="W48" s="345"/>
    </row>
    <row r="49" spans="1:23" s="352" customFormat="1" ht="19.5" customHeight="1">
      <c r="A49" s="351"/>
      <c r="B49" s="427"/>
      <c r="C49" s="427"/>
      <c r="D49" s="427"/>
      <c r="E49" s="401"/>
      <c r="F49" s="473"/>
      <c r="G49" s="401"/>
      <c r="H49" s="474"/>
      <c r="I49" s="401"/>
      <c r="J49" s="474"/>
      <c r="K49" s="401"/>
      <c r="L49" s="474"/>
      <c r="M49" s="401"/>
      <c r="N49" s="474"/>
      <c r="O49" s="401"/>
      <c r="P49" s="474"/>
      <c r="Q49" s="345"/>
      <c r="R49" s="345"/>
      <c r="S49" s="345"/>
      <c r="T49" s="345"/>
      <c r="U49" s="345"/>
      <c r="V49" s="345"/>
      <c r="W49" s="345"/>
    </row>
    <row r="50" spans="1:23" s="352" customFormat="1" ht="19.5" customHeight="1">
      <c r="A50" s="351"/>
      <c r="B50" s="427"/>
      <c r="C50" s="427"/>
      <c r="D50" s="427"/>
      <c r="E50" s="401"/>
      <c r="F50" s="473"/>
      <c r="G50" s="401"/>
      <c r="H50" s="474"/>
      <c r="I50" s="401"/>
      <c r="J50" s="474"/>
      <c r="K50" s="401"/>
      <c r="L50" s="474"/>
      <c r="M50" s="401"/>
      <c r="N50" s="474"/>
      <c r="O50" s="401"/>
      <c r="P50" s="474"/>
      <c r="Q50" s="345"/>
      <c r="R50" s="345"/>
      <c r="S50" s="345"/>
      <c r="T50" s="345"/>
      <c r="U50" s="345"/>
      <c r="V50" s="345"/>
      <c r="W50" s="345"/>
    </row>
    <row r="51" spans="1:23" s="352" customFormat="1" ht="19.5" customHeight="1">
      <c r="A51" s="351"/>
      <c r="B51" s="427"/>
      <c r="C51" s="427"/>
      <c r="D51" s="427"/>
      <c r="E51" s="401"/>
      <c r="F51" s="473"/>
      <c r="G51" s="401"/>
      <c r="H51" s="474"/>
      <c r="I51" s="401"/>
      <c r="J51" s="474"/>
      <c r="K51" s="401"/>
      <c r="L51" s="474"/>
      <c r="M51" s="401"/>
      <c r="N51" s="474"/>
      <c r="O51" s="401"/>
      <c r="P51" s="474"/>
      <c r="Q51" s="345"/>
      <c r="R51" s="345"/>
      <c r="S51" s="345"/>
      <c r="T51" s="345"/>
      <c r="U51" s="345"/>
      <c r="V51" s="345"/>
      <c r="W51" s="345"/>
    </row>
    <row r="52" spans="1:23" s="352" customFormat="1" ht="19.5" customHeight="1">
      <c r="A52" s="351"/>
      <c r="B52" s="427"/>
      <c r="C52" s="427"/>
      <c r="D52" s="427"/>
      <c r="E52" s="401"/>
      <c r="F52" s="473"/>
      <c r="G52" s="401"/>
      <c r="H52" s="474"/>
      <c r="I52" s="401"/>
      <c r="J52" s="474"/>
      <c r="K52" s="401"/>
      <c r="L52" s="474"/>
      <c r="M52" s="401"/>
      <c r="N52" s="474"/>
      <c r="O52" s="401"/>
      <c r="P52" s="474"/>
      <c r="Q52" s="345"/>
      <c r="R52" s="345"/>
      <c r="S52" s="345"/>
      <c r="T52" s="345"/>
      <c r="U52" s="345"/>
      <c r="V52" s="345"/>
      <c r="W52" s="345"/>
    </row>
    <row r="53" spans="1:23" s="352" customFormat="1" ht="19.5" customHeight="1">
      <c r="A53" s="351"/>
      <c r="B53" s="427"/>
      <c r="C53" s="427"/>
      <c r="D53" s="427"/>
      <c r="E53" s="401"/>
      <c r="F53" s="473"/>
      <c r="G53" s="401"/>
      <c r="H53" s="474"/>
      <c r="I53" s="401"/>
      <c r="J53" s="474"/>
      <c r="K53" s="401"/>
      <c r="L53" s="474"/>
      <c r="M53" s="401"/>
      <c r="N53" s="474"/>
      <c r="O53" s="401"/>
      <c r="P53" s="474"/>
      <c r="Q53" s="345"/>
      <c r="R53" s="345"/>
      <c r="S53" s="345"/>
      <c r="T53" s="345"/>
      <c r="U53" s="345"/>
      <c r="V53" s="345"/>
      <c r="W53" s="345"/>
    </row>
    <row r="54" spans="1:23" s="352" customFormat="1" ht="19.5" customHeight="1">
      <c r="A54" s="351"/>
      <c r="B54" s="427"/>
      <c r="C54" s="427"/>
      <c r="D54" s="427"/>
      <c r="E54" s="401"/>
      <c r="F54" s="473"/>
      <c r="G54" s="401"/>
      <c r="H54" s="474"/>
      <c r="I54" s="401"/>
      <c r="J54" s="474"/>
      <c r="K54" s="401"/>
      <c r="L54" s="474"/>
      <c r="M54" s="401"/>
      <c r="N54" s="474"/>
      <c r="O54" s="401"/>
      <c r="P54" s="474"/>
      <c r="Q54" s="345"/>
      <c r="R54" s="345"/>
      <c r="S54" s="345"/>
      <c r="T54" s="345"/>
      <c r="U54" s="345"/>
      <c r="V54" s="345"/>
      <c r="W54" s="345"/>
    </row>
    <row r="55" spans="1:23" s="352" customFormat="1" ht="19.5" customHeight="1">
      <c r="A55" s="351"/>
      <c r="B55" s="427"/>
      <c r="C55" s="427"/>
      <c r="D55" s="427"/>
      <c r="E55" s="401"/>
      <c r="F55" s="473"/>
      <c r="G55" s="401"/>
      <c r="H55" s="474"/>
      <c r="I55" s="401"/>
      <c r="J55" s="474"/>
      <c r="K55" s="401"/>
      <c r="L55" s="474"/>
      <c r="M55" s="401"/>
      <c r="N55" s="474"/>
      <c r="O55" s="401"/>
      <c r="P55" s="474"/>
      <c r="Q55" s="345"/>
      <c r="R55" s="345"/>
      <c r="S55" s="345"/>
      <c r="T55" s="345"/>
      <c r="U55" s="345"/>
      <c r="V55" s="345"/>
      <c r="W55" s="345"/>
    </row>
    <row r="56" spans="1:23" s="352" customFormat="1" ht="19.5" customHeight="1">
      <c r="A56" s="351"/>
      <c r="B56" s="427"/>
      <c r="C56" s="427"/>
      <c r="D56" s="427"/>
      <c r="E56" s="401"/>
      <c r="F56" s="473"/>
      <c r="G56" s="401"/>
      <c r="H56" s="474"/>
      <c r="I56" s="401"/>
      <c r="J56" s="474"/>
      <c r="K56" s="401"/>
      <c r="L56" s="474"/>
      <c r="M56" s="401"/>
      <c r="N56" s="474"/>
      <c r="O56" s="401"/>
      <c r="P56" s="474"/>
      <c r="Q56" s="345"/>
      <c r="R56" s="345"/>
      <c r="S56" s="345"/>
      <c r="T56" s="345"/>
      <c r="U56" s="345"/>
      <c r="V56" s="345"/>
      <c r="W56" s="345"/>
    </row>
    <row r="57" spans="1:23" s="352" customFormat="1" ht="19.5" customHeight="1">
      <c r="A57" s="351"/>
      <c r="B57" s="427"/>
      <c r="C57" s="427"/>
      <c r="D57" s="427"/>
      <c r="E57" s="401"/>
      <c r="F57" s="473"/>
      <c r="G57" s="401"/>
      <c r="H57" s="474"/>
      <c r="I57" s="401"/>
      <c r="J57" s="474"/>
      <c r="K57" s="401"/>
      <c r="L57" s="474"/>
      <c r="M57" s="401"/>
      <c r="N57" s="474"/>
      <c r="O57" s="401"/>
      <c r="P57" s="474"/>
      <c r="Q57" s="345"/>
      <c r="R57" s="345"/>
      <c r="S57" s="345"/>
      <c r="T57" s="345"/>
      <c r="U57" s="345"/>
      <c r="V57" s="345"/>
      <c r="W57" s="345"/>
    </row>
    <row r="58" spans="1:23" s="352" customFormat="1" ht="19.5" customHeight="1">
      <c r="A58" s="351"/>
      <c r="B58" s="427"/>
      <c r="C58" s="427"/>
      <c r="D58" s="427"/>
      <c r="E58" s="401"/>
      <c r="F58" s="473"/>
      <c r="G58" s="401"/>
      <c r="H58" s="474"/>
      <c r="I58" s="401"/>
      <c r="J58" s="474"/>
      <c r="K58" s="401"/>
      <c r="L58" s="474"/>
      <c r="M58" s="401"/>
      <c r="N58" s="474"/>
      <c r="O58" s="401"/>
      <c r="P58" s="474"/>
      <c r="Q58" s="345"/>
      <c r="R58" s="345"/>
      <c r="S58" s="345"/>
      <c r="T58" s="345"/>
      <c r="U58" s="345"/>
      <c r="V58" s="345"/>
      <c r="W58" s="345"/>
    </row>
    <row r="59" spans="1:23" s="352" customFormat="1" ht="19.5" customHeight="1">
      <c r="A59" s="351"/>
      <c r="B59" s="427"/>
      <c r="C59" s="427"/>
      <c r="D59" s="427"/>
      <c r="E59" s="401"/>
      <c r="F59" s="473"/>
      <c r="G59" s="401"/>
      <c r="H59" s="474"/>
      <c r="I59" s="401"/>
      <c r="J59" s="474"/>
      <c r="K59" s="401"/>
      <c r="L59" s="474"/>
      <c r="M59" s="401"/>
      <c r="N59" s="474"/>
      <c r="O59" s="401"/>
      <c r="P59" s="474"/>
      <c r="Q59" s="345"/>
      <c r="R59" s="345"/>
      <c r="S59" s="345"/>
      <c r="T59" s="345"/>
      <c r="U59" s="345"/>
      <c r="V59" s="345"/>
      <c r="W59" s="345"/>
    </row>
    <row r="60" spans="1:23" s="352" customFormat="1" ht="19.5" customHeight="1">
      <c r="A60" s="351"/>
      <c r="B60" s="427"/>
      <c r="C60" s="427"/>
      <c r="D60" s="427"/>
      <c r="E60" s="401"/>
      <c r="F60" s="473"/>
      <c r="G60" s="401"/>
      <c r="H60" s="474"/>
      <c r="I60" s="401"/>
      <c r="J60" s="474"/>
      <c r="K60" s="401"/>
      <c r="L60" s="474"/>
      <c r="M60" s="401"/>
      <c r="N60" s="474"/>
      <c r="O60" s="401"/>
      <c r="P60" s="474"/>
      <c r="Q60" s="345"/>
      <c r="R60" s="345"/>
      <c r="S60" s="345"/>
      <c r="T60" s="345"/>
      <c r="U60" s="345"/>
      <c r="V60" s="345"/>
      <c r="W60" s="345"/>
    </row>
    <row r="61" spans="1:23" s="352" customFormat="1" ht="19.5" customHeight="1">
      <c r="A61" s="351"/>
      <c r="B61" s="427"/>
      <c r="C61" s="427"/>
      <c r="D61" s="427"/>
      <c r="E61" s="401"/>
      <c r="F61" s="473"/>
      <c r="G61" s="401"/>
      <c r="H61" s="474"/>
      <c r="I61" s="401"/>
      <c r="J61" s="474"/>
      <c r="K61" s="401"/>
      <c r="L61" s="474"/>
      <c r="M61" s="401"/>
      <c r="N61" s="474"/>
      <c r="O61" s="401"/>
      <c r="P61" s="474"/>
      <c r="Q61" s="345"/>
      <c r="R61" s="345"/>
      <c r="S61" s="345"/>
      <c r="T61" s="345"/>
      <c r="U61" s="345"/>
      <c r="V61" s="345"/>
      <c r="W61" s="345"/>
    </row>
    <row r="62" spans="1:23" s="352" customFormat="1" ht="19.5" customHeight="1">
      <c r="A62" s="351"/>
      <c r="B62" s="427"/>
      <c r="C62" s="427"/>
      <c r="D62" s="427"/>
      <c r="E62" s="401"/>
      <c r="F62" s="473"/>
      <c r="G62" s="401"/>
      <c r="H62" s="474"/>
      <c r="I62" s="401"/>
      <c r="J62" s="474"/>
      <c r="K62" s="401"/>
      <c r="L62" s="474"/>
      <c r="M62" s="401"/>
      <c r="N62" s="474"/>
      <c r="O62" s="401"/>
      <c r="P62" s="474"/>
      <c r="Q62" s="345"/>
      <c r="R62" s="345"/>
      <c r="S62" s="345"/>
      <c r="T62" s="345"/>
      <c r="U62" s="345"/>
      <c r="V62" s="345"/>
      <c r="W62" s="345"/>
    </row>
    <row r="63" spans="1:23" s="352" customFormat="1" ht="19.5" customHeight="1">
      <c r="A63" s="351"/>
      <c r="B63" s="427"/>
      <c r="C63" s="427"/>
      <c r="D63" s="427"/>
      <c r="E63" s="401"/>
      <c r="F63" s="473"/>
      <c r="G63" s="401"/>
      <c r="H63" s="474"/>
      <c r="I63" s="401"/>
      <c r="J63" s="474"/>
      <c r="K63" s="401"/>
      <c r="L63" s="474"/>
      <c r="M63" s="401"/>
      <c r="N63" s="474"/>
      <c r="O63" s="401"/>
      <c r="P63" s="474"/>
      <c r="Q63" s="345"/>
      <c r="R63" s="345"/>
      <c r="S63" s="345"/>
      <c r="T63" s="345"/>
      <c r="U63" s="345"/>
      <c r="V63" s="345"/>
      <c r="W63" s="345"/>
    </row>
    <row r="64" spans="1:23" s="352" customFormat="1" ht="19.5" customHeight="1">
      <c r="A64" s="351"/>
      <c r="B64" s="427"/>
      <c r="C64" s="427"/>
      <c r="D64" s="427"/>
      <c r="E64" s="401"/>
      <c r="F64" s="473"/>
      <c r="G64" s="401"/>
      <c r="H64" s="474"/>
      <c r="I64" s="401"/>
      <c r="J64" s="474"/>
      <c r="K64" s="401"/>
      <c r="L64" s="474"/>
      <c r="M64" s="401"/>
      <c r="N64" s="474"/>
      <c r="O64" s="401"/>
      <c r="P64" s="474"/>
      <c r="Q64" s="345"/>
      <c r="R64" s="345"/>
      <c r="S64" s="345"/>
      <c r="T64" s="345"/>
      <c r="U64" s="345"/>
      <c r="V64" s="345"/>
      <c r="W64" s="345"/>
    </row>
    <row r="65" spans="1:23" s="352" customFormat="1" ht="19.5" customHeight="1">
      <c r="A65" s="351"/>
      <c r="B65" s="427"/>
      <c r="C65" s="427"/>
      <c r="D65" s="427"/>
      <c r="E65" s="401"/>
      <c r="F65" s="473"/>
      <c r="G65" s="401"/>
      <c r="H65" s="474"/>
      <c r="I65" s="401"/>
      <c r="J65" s="474"/>
      <c r="K65" s="401"/>
      <c r="L65" s="474"/>
      <c r="M65" s="401"/>
      <c r="N65" s="474"/>
      <c r="O65" s="401"/>
      <c r="P65" s="474"/>
      <c r="Q65" s="345"/>
      <c r="R65" s="345"/>
      <c r="S65" s="345"/>
      <c r="T65" s="345"/>
      <c r="U65" s="345"/>
      <c r="V65" s="345"/>
      <c r="W65" s="345"/>
    </row>
    <row r="66" spans="1:23" s="352" customFormat="1" ht="19.5" customHeight="1">
      <c r="A66" s="351"/>
      <c r="B66" s="427"/>
      <c r="C66" s="427"/>
      <c r="D66" s="427"/>
      <c r="E66" s="401"/>
      <c r="F66" s="473"/>
      <c r="G66" s="401"/>
      <c r="H66" s="474"/>
      <c r="I66" s="401"/>
      <c r="J66" s="474"/>
      <c r="K66" s="401"/>
      <c r="L66" s="474"/>
      <c r="M66" s="401"/>
      <c r="N66" s="474"/>
      <c r="O66" s="401"/>
      <c r="P66" s="474"/>
      <c r="Q66" s="345"/>
      <c r="R66" s="345"/>
      <c r="S66" s="345"/>
      <c r="T66" s="345"/>
      <c r="U66" s="345"/>
      <c r="V66" s="345"/>
      <c r="W66" s="345"/>
    </row>
    <row r="67" spans="1:23" s="352" customFormat="1" ht="19.5" customHeight="1">
      <c r="A67" s="351"/>
      <c r="B67" s="427"/>
      <c r="C67" s="427"/>
      <c r="D67" s="427"/>
      <c r="E67" s="401"/>
      <c r="F67" s="473"/>
      <c r="G67" s="401"/>
      <c r="H67" s="474"/>
      <c r="I67" s="401"/>
      <c r="J67" s="474"/>
      <c r="K67" s="401"/>
      <c r="L67" s="474"/>
      <c r="M67" s="401"/>
      <c r="N67" s="474"/>
      <c r="O67" s="401"/>
      <c r="P67" s="474"/>
      <c r="Q67" s="345"/>
      <c r="R67" s="345"/>
      <c r="S67" s="345"/>
      <c r="T67" s="345"/>
      <c r="U67" s="345"/>
      <c r="V67" s="345"/>
      <c r="W67" s="345"/>
    </row>
    <row r="68" spans="1:23" s="352" customFormat="1" ht="19.5" customHeight="1">
      <c r="A68" s="351"/>
      <c r="B68" s="427"/>
      <c r="C68" s="427"/>
      <c r="D68" s="427"/>
      <c r="E68" s="401"/>
      <c r="F68" s="473"/>
      <c r="G68" s="401"/>
      <c r="H68" s="474"/>
      <c r="I68" s="401"/>
      <c r="J68" s="474"/>
      <c r="K68" s="401"/>
      <c r="L68" s="474"/>
      <c r="M68" s="401"/>
      <c r="N68" s="474"/>
      <c r="O68" s="401"/>
      <c r="P68" s="474"/>
      <c r="Q68" s="345"/>
      <c r="R68" s="345"/>
      <c r="S68" s="345"/>
      <c r="T68" s="345"/>
      <c r="U68" s="345"/>
      <c r="V68" s="345"/>
      <c r="W68" s="345"/>
    </row>
    <row r="69" spans="1:23" s="352" customFormat="1" ht="19.5" customHeight="1">
      <c r="A69" s="351"/>
      <c r="B69" s="427"/>
      <c r="C69" s="427"/>
      <c r="D69" s="427"/>
      <c r="E69" s="401"/>
      <c r="F69" s="473"/>
      <c r="G69" s="401"/>
      <c r="H69" s="474"/>
      <c r="I69" s="401"/>
      <c r="J69" s="474"/>
      <c r="K69" s="401"/>
      <c r="L69" s="474"/>
      <c r="M69" s="401"/>
      <c r="N69" s="474"/>
      <c r="O69" s="401"/>
      <c r="P69" s="474"/>
      <c r="Q69" s="345"/>
      <c r="R69" s="345"/>
      <c r="S69" s="345"/>
      <c r="T69" s="345"/>
      <c r="U69" s="345"/>
      <c r="V69" s="345"/>
      <c r="W69" s="345"/>
    </row>
    <row r="70" spans="1:23" s="352" customFormat="1" ht="19.5" customHeight="1">
      <c r="A70" s="351"/>
      <c r="B70" s="427"/>
      <c r="C70" s="427"/>
      <c r="D70" s="427"/>
      <c r="E70" s="401"/>
      <c r="F70" s="473"/>
      <c r="G70" s="401"/>
      <c r="H70" s="474"/>
      <c r="I70" s="401"/>
      <c r="J70" s="474"/>
      <c r="K70" s="401"/>
      <c r="L70" s="474"/>
      <c r="M70" s="401"/>
      <c r="N70" s="474"/>
      <c r="O70" s="401"/>
      <c r="P70" s="474"/>
      <c r="Q70" s="345"/>
      <c r="R70" s="345"/>
      <c r="S70" s="345"/>
      <c r="T70" s="345"/>
      <c r="U70" s="345"/>
      <c r="V70" s="345"/>
      <c r="W70" s="345"/>
    </row>
    <row r="71" spans="1:23" s="352" customFormat="1" ht="19.5" customHeight="1">
      <c r="A71" s="351"/>
      <c r="B71" s="427"/>
      <c r="C71" s="427"/>
      <c r="D71" s="427"/>
      <c r="E71" s="401"/>
      <c r="F71" s="473"/>
      <c r="G71" s="401"/>
      <c r="H71" s="474"/>
      <c r="I71" s="401"/>
      <c r="J71" s="474"/>
      <c r="K71" s="401"/>
      <c r="L71" s="474"/>
      <c r="M71" s="401"/>
      <c r="N71" s="474"/>
      <c r="O71" s="401"/>
      <c r="P71" s="474"/>
      <c r="Q71" s="345"/>
      <c r="R71" s="345"/>
      <c r="S71" s="345"/>
      <c r="T71" s="345"/>
      <c r="U71" s="345"/>
      <c r="V71" s="345"/>
      <c r="W71" s="345"/>
    </row>
    <row r="72" spans="1:23" s="352" customFormat="1" ht="19.5" customHeight="1">
      <c r="A72" s="351"/>
      <c r="B72" s="427"/>
      <c r="C72" s="427"/>
      <c r="D72" s="427"/>
      <c r="E72" s="401"/>
      <c r="F72" s="473"/>
      <c r="G72" s="401"/>
      <c r="H72" s="474"/>
      <c r="I72" s="401"/>
      <c r="J72" s="474"/>
      <c r="K72" s="401"/>
      <c r="L72" s="474"/>
      <c r="M72" s="401"/>
      <c r="N72" s="474"/>
      <c r="O72" s="401"/>
      <c r="P72" s="474"/>
      <c r="Q72" s="345"/>
      <c r="R72" s="345"/>
      <c r="S72" s="345"/>
      <c r="T72" s="345"/>
      <c r="U72" s="345"/>
      <c r="V72" s="345"/>
      <c r="W72" s="345"/>
    </row>
    <row r="73" spans="1:23" s="352" customFormat="1" ht="19.5" customHeight="1">
      <c r="A73" s="351"/>
      <c r="B73" s="427"/>
      <c r="C73" s="427"/>
      <c r="D73" s="427"/>
      <c r="E73" s="401"/>
      <c r="F73" s="473"/>
      <c r="G73" s="401"/>
      <c r="H73" s="474"/>
      <c r="I73" s="401"/>
      <c r="J73" s="474"/>
      <c r="K73" s="401"/>
      <c r="L73" s="474"/>
      <c r="M73" s="401"/>
      <c r="N73" s="474"/>
      <c r="O73" s="401"/>
      <c r="P73" s="474"/>
      <c r="Q73" s="345"/>
      <c r="R73" s="345"/>
      <c r="S73" s="345"/>
      <c r="T73" s="345"/>
      <c r="U73" s="345"/>
      <c r="V73" s="345"/>
      <c r="W73" s="345"/>
    </row>
    <row r="74" spans="1:23" s="352" customFormat="1" ht="19.5" customHeight="1">
      <c r="A74" s="351"/>
      <c r="B74" s="427"/>
      <c r="C74" s="427"/>
      <c r="D74" s="427"/>
      <c r="E74" s="401"/>
      <c r="F74" s="473"/>
      <c r="G74" s="401"/>
      <c r="H74" s="474"/>
      <c r="I74" s="401"/>
      <c r="J74" s="474"/>
      <c r="K74" s="401"/>
      <c r="L74" s="474"/>
      <c r="M74" s="401"/>
      <c r="N74" s="474"/>
      <c r="O74" s="401"/>
      <c r="P74" s="474"/>
      <c r="Q74" s="345"/>
      <c r="R74" s="345"/>
      <c r="S74" s="345"/>
      <c r="T74" s="345"/>
      <c r="U74" s="345"/>
      <c r="V74" s="345"/>
      <c r="W74" s="345"/>
    </row>
    <row r="75" spans="1:23" s="352" customFormat="1" ht="19.5" customHeight="1">
      <c r="A75" s="351"/>
      <c r="B75" s="427"/>
      <c r="C75" s="427"/>
      <c r="D75" s="427"/>
      <c r="E75" s="401"/>
      <c r="F75" s="473"/>
      <c r="G75" s="401"/>
      <c r="H75" s="474"/>
      <c r="I75" s="401"/>
      <c r="J75" s="474"/>
      <c r="K75" s="401"/>
      <c r="L75" s="474"/>
      <c r="M75" s="401"/>
      <c r="N75" s="474"/>
      <c r="O75" s="401"/>
      <c r="P75" s="474"/>
      <c r="Q75" s="345"/>
      <c r="R75" s="345"/>
      <c r="S75" s="345"/>
      <c r="T75" s="345"/>
      <c r="U75" s="345"/>
      <c r="V75" s="345"/>
      <c r="W75" s="345"/>
    </row>
    <row r="76" spans="1:23" s="352" customFormat="1" ht="19.5" customHeight="1">
      <c r="A76" s="351"/>
      <c r="B76" s="427"/>
      <c r="C76" s="427"/>
      <c r="D76" s="427"/>
      <c r="E76" s="401"/>
      <c r="F76" s="473"/>
      <c r="G76" s="401"/>
      <c r="H76" s="474"/>
      <c r="I76" s="401"/>
      <c r="J76" s="474"/>
      <c r="K76" s="401"/>
      <c r="L76" s="474"/>
      <c r="M76" s="401"/>
      <c r="N76" s="474"/>
      <c r="O76" s="401"/>
      <c r="P76" s="474"/>
      <c r="Q76" s="345"/>
      <c r="R76" s="345"/>
      <c r="S76" s="345"/>
      <c r="T76" s="345"/>
      <c r="U76" s="345"/>
      <c r="V76" s="345"/>
      <c r="W76" s="345"/>
    </row>
    <row r="77" spans="1:23" s="352" customFormat="1" ht="19.5" customHeight="1">
      <c r="A77" s="351"/>
      <c r="B77" s="427"/>
      <c r="C77" s="427"/>
      <c r="D77" s="427"/>
      <c r="E77" s="401"/>
      <c r="F77" s="473"/>
      <c r="G77" s="401"/>
      <c r="H77" s="474"/>
      <c r="I77" s="401"/>
      <c r="J77" s="474"/>
      <c r="K77" s="401"/>
      <c r="L77" s="474"/>
      <c r="M77" s="401"/>
      <c r="N77" s="474"/>
      <c r="O77" s="401"/>
      <c r="P77" s="474"/>
      <c r="Q77" s="345"/>
      <c r="R77" s="345"/>
      <c r="S77" s="345"/>
      <c r="T77" s="345"/>
      <c r="U77" s="345"/>
      <c r="V77" s="345"/>
      <c r="W77" s="345"/>
    </row>
    <row r="78" spans="1:23" s="352" customFormat="1" ht="19.5" customHeight="1">
      <c r="A78" s="351"/>
      <c r="B78" s="427"/>
      <c r="C78" s="427"/>
      <c r="D78" s="427"/>
      <c r="E78" s="401"/>
      <c r="F78" s="473"/>
      <c r="G78" s="401"/>
      <c r="H78" s="474"/>
      <c r="I78" s="401"/>
      <c r="J78" s="474"/>
      <c r="K78" s="401"/>
      <c r="L78" s="474"/>
      <c r="M78" s="401"/>
      <c r="N78" s="474"/>
      <c r="O78" s="401"/>
      <c r="P78" s="474"/>
      <c r="Q78" s="345"/>
      <c r="R78" s="345"/>
      <c r="S78" s="345"/>
      <c r="T78" s="345"/>
      <c r="U78" s="345"/>
      <c r="V78" s="345"/>
      <c r="W78" s="345"/>
    </row>
    <row r="79" spans="1:23" s="352" customFormat="1" ht="19.5" customHeight="1">
      <c r="A79" s="351"/>
      <c r="B79" s="427"/>
      <c r="C79" s="427"/>
      <c r="D79" s="427"/>
      <c r="E79" s="401"/>
      <c r="F79" s="473"/>
      <c r="G79" s="401"/>
      <c r="H79" s="474"/>
      <c r="I79" s="401"/>
      <c r="J79" s="474"/>
      <c r="K79" s="401"/>
      <c r="L79" s="474"/>
      <c r="M79" s="401"/>
      <c r="N79" s="474"/>
      <c r="O79" s="401"/>
      <c r="P79" s="474"/>
      <c r="Q79" s="345"/>
      <c r="R79" s="345"/>
      <c r="S79" s="345"/>
      <c r="T79" s="345"/>
      <c r="U79" s="345"/>
      <c r="V79" s="345"/>
      <c r="W79" s="345"/>
    </row>
    <row r="80" spans="1:23" s="352" customFormat="1" ht="19.5" customHeight="1">
      <c r="A80" s="351"/>
      <c r="B80" s="427"/>
      <c r="C80" s="427"/>
      <c r="D80" s="427"/>
      <c r="E80" s="401"/>
      <c r="F80" s="473"/>
      <c r="G80" s="401"/>
      <c r="H80" s="474"/>
      <c r="I80" s="401"/>
      <c r="J80" s="474"/>
      <c r="K80" s="401"/>
      <c r="L80" s="474"/>
      <c r="M80" s="401"/>
      <c r="N80" s="474"/>
      <c r="O80" s="401"/>
      <c r="P80" s="474"/>
      <c r="Q80" s="345"/>
      <c r="R80" s="345"/>
      <c r="S80" s="345"/>
      <c r="T80" s="345"/>
      <c r="U80" s="345"/>
      <c r="V80" s="345"/>
      <c r="W80" s="345"/>
    </row>
    <row r="81" spans="1:23" s="352" customFormat="1" ht="19.5" customHeight="1">
      <c r="A81" s="351"/>
      <c r="B81" s="427"/>
      <c r="C81" s="427"/>
      <c r="D81" s="427"/>
      <c r="E81" s="401"/>
      <c r="F81" s="473"/>
      <c r="G81" s="401"/>
      <c r="H81" s="474"/>
      <c r="I81" s="401"/>
      <c r="J81" s="474"/>
      <c r="K81" s="401"/>
      <c r="L81" s="474"/>
      <c r="M81" s="401"/>
      <c r="N81" s="474"/>
      <c r="O81" s="401"/>
      <c r="P81" s="474"/>
      <c r="Q81" s="345"/>
      <c r="R81" s="345"/>
      <c r="S81" s="345"/>
      <c r="T81" s="345"/>
      <c r="U81" s="345"/>
      <c r="V81" s="345"/>
      <c r="W81" s="345"/>
    </row>
    <row r="82" spans="1:23" s="352" customFormat="1" ht="19.5" customHeight="1">
      <c r="A82" s="351"/>
      <c r="B82" s="427"/>
      <c r="C82" s="427"/>
      <c r="D82" s="427"/>
      <c r="E82" s="401"/>
      <c r="F82" s="473"/>
      <c r="G82" s="401"/>
      <c r="H82" s="474"/>
      <c r="I82" s="401"/>
      <c r="J82" s="474"/>
      <c r="K82" s="401"/>
      <c r="L82" s="474"/>
      <c r="M82" s="401"/>
      <c r="N82" s="474"/>
      <c r="O82" s="401"/>
      <c r="P82" s="474"/>
      <c r="Q82" s="345"/>
      <c r="R82" s="345"/>
      <c r="S82" s="345"/>
      <c r="T82" s="345"/>
      <c r="U82" s="345"/>
      <c r="V82" s="345"/>
      <c r="W82" s="345"/>
    </row>
    <row r="83" spans="1:23" s="352" customFormat="1" ht="19.5" customHeight="1">
      <c r="A83" s="351"/>
      <c r="B83" s="427"/>
      <c r="C83" s="427"/>
      <c r="D83" s="427"/>
      <c r="E83" s="401"/>
      <c r="F83" s="473"/>
      <c r="G83" s="401"/>
      <c r="H83" s="474"/>
      <c r="I83" s="401"/>
      <c r="J83" s="474"/>
      <c r="K83" s="401"/>
      <c r="L83" s="474"/>
      <c r="M83" s="401"/>
      <c r="N83" s="474"/>
      <c r="O83" s="401"/>
      <c r="P83" s="474"/>
      <c r="Q83" s="345"/>
      <c r="R83" s="345"/>
      <c r="S83" s="345"/>
      <c r="T83" s="345"/>
      <c r="U83" s="345"/>
      <c r="V83" s="345"/>
      <c r="W83" s="345"/>
    </row>
    <row r="84" spans="1:23" s="352" customFormat="1" ht="19.5" customHeight="1">
      <c r="A84" s="351"/>
      <c r="B84" s="427"/>
      <c r="C84" s="427"/>
      <c r="D84" s="427"/>
      <c r="E84" s="401"/>
      <c r="F84" s="473"/>
      <c r="G84" s="401"/>
      <c r="H84" s="474"/>
      <c r="I84" s="401"/>
      <c r="J84" s="474"/>
      <c r="K84" s="401"/>
      <c r="L84" s="474"/>
      <c r="M84" s="401"/>
      <c r="N84" s="474"/>
      <c r="O84" s="401"/>
      <c r="P84" s="474"/>
      <c r="Q84" s="345"/>
      <c r="R84" s="345"/>
      <c r="S84" s="345"/>
      <c r="T84" s="345"/>
      <c r="U84" s="345"/>
      <c r="V84" s="345"/>
      <c r="W84" s="345"/>
    </row>
    <row r="85" spans="1:23" s="352" customFormat="1" ht="19.5" customHeight="1">
      <c r="A85" s="351"/>
      <c r="B85" s="427"/>
      <c r="C85" s="427"/>
      <c r="D85" s="427"/>
      <c r="E85" s="401"/>
      <c r="F85" s="473"/>
      <c r="G85" s="401"/>
      <c r="H85" s="474"/>
      <c r="I85" s="401"/>
      <c r="J85" s="474"/>
      <c r="K85" s="401"/>
      <c r="L85" s="474"/>
      <c r="M85" s="401"/>
      <c r="N85" s="474"/>
      <c r="O85" s="401"/>
      <c r="P85" s="474"/>
      <c r="Q85" s="345"/>
      <c r="R85" s="345"/>
      <c r="S85" s="345"/>
      <c r="T85" s="345"/>
      <c r="U85" s="345"/>
      <c r="V85" s="345"/>
      <c r="W85" s="345"/>
    </row>
    <row r="86" spans="1:23" s="352" customFormat="1" ht="19.5" customHeight="1">
      <c r="A86" s="351"/>
      <c r="B86" s="427"/>
      <c r="C86" s="427"/>
      <c r="D86" s="427"/>
      <c r="E86" s="401"/>
      <c r="F86" s="473"/>
      <c r="G86" s="401"/>
      <c r="H86" s="474"/>
      <c r="I86" s="401"/>
      <c r="J86" s="474"/>
      <c r="K86" s="401"/>
      <c r="L86" s="474"/>
      <c r="M86" s="401"/>
      <c r="N86" s="474"/>
      <c r="O86" s="401"/>
      <c r="P86" s="474"/>
      <c r="Q86" s="345"/>
      <c r="R86" s="345"/>
      <c r="S86" s="345"/>
      <c r="T86" s="345"/>
      <c r="U86" s="345"/>
      <c r="V86" s="345"/>
      <c r="W86" s="345"/>
    </row>
    <row r="87" spans="1:23" s="352" customFormat="1" ht="19.5" customHeight="1">
      <c r="A87" s="351"/>
      <c r="B87" s="427"/>
      <c r="C87" s="427"/>
      <c r="D87" s="427"/>
      <c r="E87" s="401"/>
      <c r="F87" s="473"/>
      <c r="G87" s="401"/>
      <c r="H87" s="474"/>
      <c r="I87" s="401"/>
      <c r="J87" s="474"/>
      <c r="K87" s="401"/>
      <c r="L87" s="474"/>
      <c r="M87" s="401"/>
      <c r="N87" s="474"/>
      <c r="O87" s="401"/>
      <c r="P87" s="474"/>
      <c r="Q87" s="345"/>
      <c r="R87" s="345"/>
      <c r="S87" s="345"/>
      <c r="T87" s="345"/>
      <c r="U87" s="345"/>
      <c r="V87" s="345"/>
      <c r="W87" s="345"/>
    </row>
    <row r="88" spans="1:23" s="352" customFormat="1" ht="19.5" customHeight="1">
      <c r="A88" s="351"/>
      <c r="B88" s="427"/>
      <c r="C88" s="427"/>
      <c r="D88" s="427"/>
      <c r="E88" s="401"/>
      <c r="F88" s="473"/>
      <c r="G88" s="401"/>
      <c r="H88" s="474"/>
      <c r="I88" s="401"/>
      <c r="J88" s="474"/>
      <c r="K88" s="401"/>
      <c r="L88" s="474"/>
      <c r="M88" s="401"/>
      <c r="N88" s="474"/>
      <c r="O88" s="401"/>
      <c r="P88" s="474"/>
      <c r="Q88" s="345"/>
      <c r="R88" s="345"/>
      <c r="S88" s="345"/>
      <c r="T88" s="345"/>
      <c r="U88" s="345"/>
      <c r="V88" s="345"/>
      <c r="W88" s="345"/>
    </row>
    <row r="89" spans="1:23" s="352" customFormat="1" ht="19.5" customHeight="1">
      <c r="A89" s="351"/>
      <c r="B89" s="427"/>
      <c r="C89" s="427"/>
      <c r="D89" s="427"/>
      <c r="E89" s="401"/>
      <c r="F89" s="473"/>
      <c r="G89" s="401"/>
      <c r="H89" s="474"/>
      <c r="I89" s="401"/>
      <c r="J89" s="474"/>
      <c r="K89" s="401"/>
      <c r="L89" s="474"/>
      <c r="M89" s="401"/>
      <c r="N89" s="474"/>
      <c r="O89" s="401"/>
      <c r="P89" s="474"/>
      <c r="Q89" s="345"/>
      <c r="R89" s="345"/>
      <c r="S89" s="345"/>
      <c r="T89" s="345"/>
      <c r="U89" s="345"/>
      <c r="V89" s="345"/>
      <c r="W89" s="345"/>
    </row>
    <row r="90" spans="1:23" s="352" customFormat="1" ht="19.5" customHeight="1">
      <c r="A90" s="351"/>
      <c r="B90" s="427"/>
      <c r="C90" s="427"/>
      <c r="D90" s="427"/>
      <c r="E90" s="401"/>
      <c r="F90" s="473"/>
      <c r="G90" s="401"/>
      <c r="H90" s="474"/>
      <c r="I90" s="401"/>
      <c r="J90" s="474"/>
      <c r="K90" s="401"/>
      <c r="L90" s="474"/>
      <c r="M90" s="401"/>
      <c r="N90" s="474"/>
      <c r="O90" s="401"/>
      <c r="P90" s="474"/>
      <c r="Q90" s="345"/>
      <c r="R90" s="345"/>
      <c r="S90" s="345"/>
      <c r="T90" s="345"/>
      <c r="U90" s="345"/>
      <c r="V90" s="345"/>
      <c r="W90" s="345"/>
    </row>
    <row r="91" spans="1:23" s="352" customFormat="1" ht="19.5" customHeight="1">
      <c r="A91" s="351"/>
      <c r="B91" s="427"/>
      <c r="C91" s="427"/>
      <c r="D91" s="427"/>
      <c r="E91" s="401"/>
      <c r="F91" s="473"/>
      <c r="G91" s="401"/>
      <c r="H91" s="474"/>
      <c r="I91" s="401"/>
      <c r="J91" s="474"/>
      <c r="K91" s="401"/>
      <c r="L91" s="474"/>
      <c r="M91" s="401"/>
      <c r="N91" s="474"/>
      <c r="O91" s="401"/>
      <c r="P91" s="474"/>
      <c r="Q91" s="345"/>
      <c r="R91" s="345"/>
      <c r="S91" s="345"/>
      <c r="T91" s="345"/>
      <c r="U91" s="345"/>
      <c r="V91" s="345"/>
      <c r="W91" s="345"/>
    </row>
    <row r="92" spans="1:23" s="352" customFormat="1" ht="19.5" customHeight="1">
      <c r="A92" s="351"/>
      <c r="B92" s="427"/>
      <c r="C92" s="427"/>
      <c r="D92" s="427"/>
      <c r="E92" s="401"/>
      <c r="F92" s="473"/>
      <c r="G92" s="401"/>
      <c r="H92" s="474"/>
      <c r="I92" s="401"/>
      <c r="J92" s="474"/>
      <c r="K92" s="401"/>
      <c r="L92" s="474"/>
      <c r="M92" s="401"/>
      <c r="N92" s="474"/>
      <c r="O92" s="401"/>
      <c r="P92" s="474"/>
      <c r="Q92" s="345"/>
      <c r="R92" s="345"/>
      <c r="S92" s="345"/>
      <c r="T92" s="345"/>
      <c r="U92" s="345"/>
      <c r="V92" s="345"/>
      <c r="W92" s="345"/>
    </row>
    <row r="93" spans="1:23" s="352" customFormat="1" ht="19.5" customHeight="1">
      <c r="A93" s="351"/>
      <c r="B93" s="427"/>
      <c r="C93" s="427"/>
      <c r="D93" s="427"/>
      <c r="E93" s="401"/>
      <c r="F93" s="473"/>
      <c r="G93" s="401"/>
      <c r="H93" s="474"/>
      <c r="I93" s="401"/>
      <c r="J93" s="474"/>
      <c r="K93" s="401"/>
      <c r="L93" s="474"/>
      <c r="M93" s="401"/>
      <c r="N93" s="474"/>
      <c r="O93" s="401"/>
      <c r="P93" s="474"/>
      <c r="Q93" s="345"/>
      <c r="R93" s="345"/>
      <c r="S93" s="345"/>
      <c r="T93" s="345"/>
      <c r="U93" s="345"/>
      <c r="V93" s="345"/>
      <c r="W93" s="345"/>
    </row>
    <row r="94" spans="1:23" s="352" customFormat="1" ht="19.5" customHeight="1">
      <c r="A94" s="351"/>
      <c r="B94" s="427"/>
      <c r="C94" s="427"/>
      <c r="D94" s="427"/>
      <c r="E94" s="401"/>
      <c r="F94" s="473"/>
      <c r="G94" s="401"/>
      <c r="H94" s="474"/>
      <c r="I94" s="401"/>
      <c r="J94" s="474"/>
      <c r="K94" s="401"/>
      <c r="L94" s="474"/>
      <c r="M94" s="401"/>
      <c r="N94" s="474"/>
      <c r="O94" s="401"/>
      <c r="P94" s="474"/>
      <c r="Q94" s="345"/>
      <c r="R94" s="345"/>
      <c r="S94" s="345"/>
      <c r="T94" s="345"/>
      <c r="U94" s="345"/>
      <c r="V94" s="345"/>
      <c r="W94" s="345"/>
    </row>
    <row r="95" spans="1:23" s="352" customFormat="1" ht="19.5" customHeight="1">
      <c r="A95" s="351"/>
      <c r="B95" s="427"/>
      <c r="C95" s="427"/>
      <c r="D95" s="427"/>
      <c r="E95" s="401"/>
      <c r="F95" s="473"/>
      <c r="G95" s="401"/>
      <c r="H95" s="474"/>
      <c r="I95" s="401"/>
      <c r="J95" s="474"/>
      <c r="K95" s="401"/>
      <c r="L95" s="474"/>
      <c r="M95" s="401"/>
      <c r="N95" s="474"/>
      <c r="O95" s="401"/>
      <c r="P95" s="474"/>
      <c r="Q95" s="345"/>
      <c r="R95" s="345"/>
      <c r="S95" s="345"/>
      <c r="T95" s="345"/>
      <c r="U95" s="345"/>
      <c r="V95" s="345"/>
      <c r="W95" s="345"/>
    </row>
    <row r="96" spans="1:23" s="352" customFormat="1" ht="19.5" customHeight="1">
      <c r="A96" s="351"/>
      <c r="B96" s="427"/>
      <c r="C96" s="427"/>
      <c r="D96" s="427"/>
      <c r="E96" s="401"/>
      <c r="F96" s="473"/>
      <c r="G96" s="401"/>
      <c r="H96" s="474"/>
      <c r="I96" s="401"/>
      <c r="J96" s="474"/>
      <c r="K96" s="401"/>
      <c r="L96" s="474"/>
      <c r="M96" s="401"/>
      <c r="N96" s="474"/>
      <c r="O96" s="401"/>
      <c r="P96" s="474"/>
      <c r="Q96" s="345"/>
      <c r="R96" s="345"/>
      <c r="S96" s="345"/>
      <c r="T96" s="345"/>
      <c r="U96" s="345"/>
      <c r="V96" s="345"/>
      <c r="W96" s="345"/>
    </row>
    <row r="97" spans="1:23" s="352" customFormat="1" ht="19.5" customHeight="1">
      <c r="A97" s="351"/>
      <c r="B97" s="427"/>
      <c r="C97" s="427"/>
      <c r="D97" s="427"/>
      <c r="E97" s="401"/>
      <c r="F97" s="473"/>
      <c r="G97" s="401"/>
      <c r="H97" s="474"/>
      <c r="I97" s="401"/>
      <c r="J97" s="474"/>
      <c r="K97" s="401"/>
      <c r="L97" s="474"/>
      <c r="M97" s="401"/>
      <c r="N97" s="474"/>
      <c r="O97" s="401"/>
      <c r="P97" s="474"/>
      <c r="Q97" s="345"/>
      <c r="R97" s="345"/>
      <c r="S97" s="345"/>
      <c r="T97" s="345"/>
      <c r="U97" s="345"/>
      <c r="V97" s="345"/>
      <c r="W97" s="345"/>
    </row>
    <row r="98" spans="1:23" s="352" customFormat="1" ht="19.5" customHeight="1">
      <c r="A98" s="351"/>
      <c r="B98" s="427"/>
      <c r="C98" s="427"/>
      <c r="D98" s="427"/>
      <c r="E98" s="401"/>
      <c r="F98" s="473"/>
      <c r="G98" s="401"/>
      <c r="H98" s="474"/>
      <c r="I98" s="401"/>
      <c r="J98" s="474"/>
      <c r="K98" s="401"/>
      <c r="L98" s="474"/>
      <c r="M98" s="401"/>
      <c r="N98" s="474"/>
      <c r="O98" s="401"/>
      <c r="P98" s="474"/>
      <c r="Q98" s="345"/>
      <c r="R98" s="345"/>
      <c r="S98" s="345"/>
      <c r="T98" s="345"/>
      <c r="U98" s="345"/>
      <c r="V98" s="345"/>
      <c r="W98" s="345"/>
    </row>
    <row r="99" spans="1:23" s="352" customFormat="1" ht="19.5" customHeight="1">
      <c r="A99" s="351"/>
      <c r="B99" s="427"/>
      <c r="C99" s="427"/>
      <c r="D99" s="427"/>
      <c r="E99" s="401"/>
      <c r="F99" s="473"/>
      <c r="G99" s="401"/>
      <c r="H99" s="474"/>
      <c r="I99" s="401"/>
      <c r="J99" s="474"/>
      <c r="K99" s="401"/>
      <c r="L99" s="474"/>
      <c r="M99" s="401"/>
      <c r="N99" s="474"/>
      <c r="O99" s="401"/>
      <c r="P99" s="474"/>
      <c r="Q99" s="345"/>
      <c r="R99" s="345"/>
      <c r="S99" s="345"/>
      <c r="T99" s="345"/>
      <c r="U99" s="345"/>
      <c r="V99" s="345"/>
      <c r="W99" s="345"/>
    </row>
    <row r="100" spans="1:23" s="352" customFormat="1" ht="19.5" customHeight="1">
      <c r="A100" s="351"/>
      <c r="B100" s="427"/>
      <c r="C100" s="427"/>
      <c r="D100" s="427"/>
      <c r="E100" s="401"/>
      <c r="F100" s="473"/>
      <c r="G100" s="401"/>
      <c r="H100" s="474"/>
      <c r="I100" s="401"/>
      <c r="J100" s="474"/>
      <c r="K100" s="401"/>
      <c r="L100" s="474"/>
      <c r="M100" s="401"/>
      <c r="N100" s="474"/>
      <c r="O100" s="401"/>
      <c r="P100" s="474"/>
      <c r="Q100" s="345"/>
      <c r="R100" s="345"/>
      <c r="S100" s="345"/>
      <c r="T100" s="345"/>
      <c r="U100" s="345"/>
      <c r="V100" s="345"/>
      <c r="W100" s="345"/>
    </row>
    <row r="101" spans="1:23" s="352" customFormat="1" ht="19.5" customHeight="1">
      <c r="A101" s="351"/>
      <c r="B101" s="427"/>
      <c r="C101" s="427"/>
      <c r="D101" s="427"/>
      <c r="E101" s="401"/>
      <c r="F101" s="473"/>
      <c r="G101" s="401"/>
      <c r="H101" s="474"/>
      <c r="I101" s="401"/>
      <c r="J101" s="474"/>
      <c r="K101" s="401"/>
      <c r="L101" s="474"/>
      <c r="M101" s="401"/>
      <c r="N101" s="474"/>
      <c r="O101" s="401"/>
      <c r="P101" s="474"/>
      <c r="Q101" s="345"/>
      <c r="R101" s="345"/>
      <c r="S101" s="345"/>
      <c r="T101" s="345"/>
      <c r="U101" s="345"/>
      <c r="V101" s="345"/>
      <c r="W101" s="345"/>
    </row>
    <row r="102" spans="1:23" s="352" customFormat="1" ht="19.5" customHeight="1">
      <c r="A102" s="351"/>
      <c r="B102" s="427"/>
      <c r="C102" s="427"/>
      <c r="D102" s="427"/>
      <c r="E102" s="401"/>
      <c r="F102" s="473"/>
      <c r="G102" s="401"/>
      <c r="H102" s="474"/>
      <c r="I102" s="401"/>
      <c r="J102" s="474"/>
      <c r="K102" s="401"/>
      <c r="L102" s="474"/>
      <c r="M102" s="401"/>
      <c r="N102" s="474"/>
      <c r="O102" s="401"/>
      <c r="P102" s="474"/>
      <c r="Q102" s="345"/>
      <c r="R102" s="345"/>
      <c r="S102" s="345"/>
      <c r="T102" s="345"/>
      <c r="U102" s="345"/>
      <c r="V102" s="345"/>
      <c r="W102" s="345"/>
    </row>
    <row r="103" spans="1:23" s="352" customFormat="1" ht="19.5" customHeight="1">
      <c r="A103" s="351"/>
      <c r="B103" s="427"/>
      <c r="C103" s="427"/>
      <c r="D103" s="427"/>
      <c r="E103" s="401"/>
      <c r="F103" s="473"/>
      <c r="G103" s="401"/>
      <c r="H103" s="474"/>
      <c r="I103" s="401"/>
      <c r="J103" s="474"/>
      <c r="K103" s="401"/>
      <c r="L103" s="474"/>
      <c r="M103" s="401"/>
      <c r="N103" s="474"/>
      <c r="O103" s="401"/>
      <c r="P103" s="474"/>
      <c r="Q103" s="345"/>
      <c r="R103" s="345"/>
      <c r="S103" s="345"/>
      <c r="T103" s="345"/>
      <c r="U103" s="345"/>
      <c r="V103" s="345"/>
      <c r="W103" s="345"/>
    </row>
    <row r="104" spans="1:23" s="352" customFormat="1" ht="19.5" customHeight="1">
      <c r="A104" s="351"/>
      <c r="B104" s="427"/>
      <c r="C104" s="427"/>
      <c r="D104" s="427"/>
      <c r="E104" s="401"/>
      <c r="F104" s="473"/>
      <c r="G104" s="401"/>
      <c r="H104" s="474"/>
      <c r="I104" s="401"/>
      <c r="J104" s="474"/>
      <c r="K104" s="401"/>
      <c r="L104" s="474"/>
      <c r="M104" s="401"/>
      <c r="N104" s="474"/>
      <c r="O104" s="401"/>
      <c r="P104" s="474"/>
      <c r="Q104" s="345"/>
      <c r="R104" s="345"/>
      <c r="S104" s="345"/>
      <c r="T104" s="345"/>
      <c r="U104" s="345"/>
      <c r="V104" s="345"/>
      <c r="W104" s="345"/>
    </row>
    <row r="105" spans="1:23" s="352" customFormat="1" ht="19.5" customHeight="1">
      <c r="A105" s="351"/>
      <c r="B105" s="427"/>
      <c r="C105" s="427"/>
      <c r="D105" s="427"/>
      <c r="E105" s="401"/>
      <c r="F105" s="473"/>
      <c r="G105" s="401"/>
      <c r="H105" s="474"/>
      <c r="I105" s="401"/>
      <c r="J105" s="474"/>
      <c r="K105" s="401"/>
      <c r="L105" s="474"/>
      <c r="M105" s="401"/>
      <c r="N105" s="474"/>
      <c r="O105" s="401"/>
      <c r="P105" s="474"/>
      <c r="Q105" s="345"/>
      <c r="R105" s="345"/>
      <c r="S105" s="345"/>
      <c r="T105" s="345"/>
      <c r="U105" s="345"/>
      <c r="V105" s="345"/>
      <c r="W105" s="345"/>
    </row>
    <row r="106" spans="1:23" s="352" customFormat="1" ht="19.5" customHeight="1">
      <c r="A106" s="351"/>
      <c r="B106" s="427"/>
      <c r="C106" s="427"/>
      <c r="D106" s="427"/>
      <c r="E106" s="401"/>
      <c r="F106" s="473"/>
      <c r="G106" s="401"/>
      <c r="H106" s="474"/>
      <c r="I106" s="401"/>
      <c r="J106" s="474"/>
      <c r="K106" s="401"/>
      <c r="L106" s="474"/>
      <c r="M106" s="401"/>
      <c r="N106" s="474"/>
      <c r="O106" s="401"/>
      <c r="P106" s="474"/>
      <c r="Q106" s="345"/>
      <c r="R106" s="345"/>
      <c r="S106" s="345"/>
      <c r="T106" s="345"/>
      <c r="U106" s="345"/>
      <c r="V106" s="345"/>
      <c r="W106" s="345"/>
    </row>
    <row r="107" spans="1:23" s="352" customFormat="1" ht="19.5" customHeight="1">
      <c r="A107" s="351"/>
      <c r="B107" s="427"/>
      <c r="C107" s="427"/>
      <c r="D107" s="427"/>
      <c r="E107" s="401"/>
      <c r="F107" s="473"/>
      <c r="G107" s="401"/>
      <c r="H107" s="474"/>
      <c r="I107" s="401"/>
      <c r="J107" s="474"/>
      <c r="K107" s="401"/>
      <c r="L107" s="474"/>
      <c r="M107" s="401"/>
      <c r="N107" s="474"/>
      <c r="O107" s="401"/>
      <c r="P107" s="474"/>
      <c r="Q107" s="345"/>
      <c r="R107" s="345"/>
      <c r="S107" s="345"/>
      <c r="T107" s="345"/>
      <c r="U107" s="345"/>
      <c r="V107" s="345"/>
      <c r="W107" s="345"/>
    </row>
    <row r="108" spans="1:23" s="352" customFormat="1" ht="19.5" customHeight="1">
      <c r="A108" s="351"/>
      <c r="B108" s="427"/>
      <c r="C108" s="427"/>
      <c r="D108" s="427"/>
      <c r="E108" s="401"/>
      <c r="F108" s="473"/>
      <c r="G108" s="401"/>
      <c r="H108" s="474"/>
      <c r="I108" s="401"/>
      <c r="J108" s="474"/>
      <c r="K108" s="401"/>
      <c r="L108" s="474"/>
      <c r="M108" s="401"/>
      <c r="N108" s="474"/>
      <c r="O108" s="401"/>
      <c r="P108" s="474"/>
      <c r="Q108" s="345"/>
      <c r="R108" s="345"/>
      <c r="S108" s="345"/>
      <c r="T108" s="345"/>
      <c r="U108" s="345"/>
      <c r="V108" s="345"/>
      <c r="W108" s="345"/>
    </row>
    <row r="109" spans="1:23" s="352" customFormat="1" ht="19.5" customHeight="1">
      <c r="A109" s="351"/>
      <c r="B109" s="427"/>
      <c r="C109" s="427"/>
      <c r="D109" s="427"/>
      <c r="E109" s="401"/>
      <c r="F109" s="473"/>
      <c r="G109" s="401"/>
      <c r="H109" s="474"/>
      <c r="I109" s="401"/>
      <c r="J109" s="474"/>
      <c r="K109" s="401"/>
      <c r="L109" s="474"/>
      <c r="M109" s="401"/>
      <c r="N109" s="474"/>
      <c r="O109" s="401"/>
      <c r="P109" s="474"/>
      <c r="Q109" s="345"/>
      <c r="R109" s="345"/>
      <c r="S109" s="345"/>
      <c r="T109" s="345"/>
      <c r="U109" s="345"/>
      <c r="V109" s="345"/>
      <c r="W109" s="345"/>
    </row>
    <row r="110" spans="1:23" s="352" customFormat="1" ht="19.5" customHeight="1">
      <c r="A110" s="351"/>
      <c r="B110" s="427"/>
      <c r="C110" s="427"/>
      <c r="D110" s="427"/>
      <c r="E110" s="401"/>
      <c r="F110" s="473"/>
      <c r="G110" s="401"/>
      <c r="H110" s="474"/>
      <c r="I110" s="401"/>
      <c r="J110" s="474"/>
      <c r="K110" s="401"/>
      <c r="L110" s="474"/>
      <c r="M110" s="401"/>
      <c r="N110" s="474"/>
      <c r="O110" s="401"/>
      <c r="P110" s="474"/>
      <c r="Q110" s="345"/>
      <c r="R110" s="345"/>
      <c r="S110" s="345"/>
      <c r="T110" s="345"/>
      <c r="U110" s="345"/>
      <c r="V110" s="345"/>
      <c r="W110" s="345"/>
    </row>
    <row r="111" spans="1:23" s="352" customFormat="1" ht="19.5" customHeight="1">
      <c r="A111" s="351"/>
      <c r="B111" s="427"/>
      <c r="C111" s="427"/>
      <c r="D111" s="427"/>
      <c r="E111" s="401"/>
      <c r="F111" s="473"/>
      <c r="G111" s="401"/>
      <c r="H111" s="474"/>
      <c r="I111" s="401"/>
      <c r="J111" s="474"/>
      <c r="K111" s="401"/>
      <c r="L111" s="474"/>
      <c r="M111" s="401"/>
      <c r="N111" s="474"/>
      <c r="O111" s="401"/>
      <c r="P111" s="474"/>
      <c r="Q111" s="345"/>
      <c r="R111" s="345"/>
      <c r="S111" s="345"/>
      <c r="T111" s="345"/>
      <c r="U111" s="345"/>
      <c r="V111" s="345"/>
      <c r="W111" s="345"/>
    </row>
    <row r="112" spans="1:23" s="352" customFormat="1" ht="19.5" customHeight="1">
      <c r="A112" s="351"/>
      <c r="B112" s="427"/>
      <c r="C112" s="427"/>
      <c r="D112" s="427"/>
      <c r="E112" s="401"/>
      <c r="F112" s="473"/>
      <c r="G112" s="401"/>
      <c r="H112" s="474"/>
      <c r="I112" s="401"/>
      <c r="J112" s="474"/>
      <c r="K112" s="401"/>
      <c r="L112" s="474"/>
      <c r="M112" s="401"/>
      <c r="N112" s="474"/>
      <c r="O112" s="401"/>
      <c r="P112" s="474"/>
      <c r="Q112" s="345"/>
      <c r="R112" s="345"/>
      <c r="S112" s="345"/>
      <c r="T112" s="345"/>
      <c r="U112" s="345"/>
      <c r="V112" s="345"/>
      <c r="W112" s="345"/>
    </row>
    <row r="113" spans="1:23" s="352" customFormat="1" ht="19.5" customHeight="1">
      <c r="A113" s="351"/>
      <c r="B113" s="427"/>
      <c r="C113" s="427"/>
      <c r="D113" s="427"/>
      <c r="E113" s="401"/>
      <c r="F113" s="473"/>
      <c r="G113" s="401"/>
      <c r="H113" s="474"/>
      <c r="I113" s="401"/>
      <c r="J113" s="474"/>
      <c r="K113" s="401"/>
      <c r="L113" s="474"/>
      <c r="M113" s="401"/>
      <c r="N113" s="474"/>
      <c r="O113" s="401"/>
      <c r="P113" s="474"/>
      <c r="Q113" s="345"/>
      <c r="R113" s="345"/>
      <c r="S113" s="345"/>
      <c r="T113" s="345"/>
      <c r="U113" s="345"/>
      <c r="V113" s="345"/>
      <c r="W113" s="345"/>
    </row>
    <row r="114" spans="1:23" s="352" customFormat="1" ht="19.5" customHeight="1">
      <c r="A114" s="351"/>
      <c r="B114" s="427"/>
      <c r="C114" s="427"/>
      <c r="D114" s="427"/>
      <c r="E114" s="401"/>
      <c r="F114" s="473"/>
      <c r="G114" s="401"/>
      <c r="H114" s="474"/>
      <c r="I114" s="401"/>
      <c r="J114" s="474"/>
      <c r="K114" s="401"/>
      <c r="L114" s="474"/>
      <c r="M114" s="401"/>
      <c r="N114" s="474"/>
      <c r="O114" s="401"/>
      <c r="P114" s="474"/>
      <c r="Q114" s="345"/>
      <c r="R114" s="345"/>
      <c r="S114" s="345"/>
      <c r="T114" s="345"/>
      <c r="U114" s="345"/>
      <c r="V114" s="345"/>
      <c r="W114" s="345"/>
    </row>
    <row r="115" spans="1:23" s="352" customFormat="1" ht="19.5" customHeight="1">
      <c r="A115" s="351"/>
      <c r="B115" s="427"/>
      <c r="C115" s="427"/>
      <c r="D115" s="427"/>
      <c r="E115" s="401"/>
      <c r="F115" s="473"/>
      <c r="G115" s="401"/>
      <c r="H115" s="474"/>
      <c r="I115" s="401"/>
      <c r="J115" s="474"/>
      <c r="K115" s="401"/>
      <c r="L115" s="474"/>
      <c r="M115" s="401"/>
      <c r="N115" s="474"/>
      <c r="O115" s="401"/>
      <c r="P115" s="474"/>
      <c r="Q115" s="345"/>
      <c r="R115" s="345"/>
      <c r="S115" s="345"/>
      <c r="T115" s="345"/>
      <c r="U115" s="345"/>
      <c r="V115" s="345"/>
      <c r="W115" s="345"/>
    </row>
    <row r="116" spans="1:23" s="352" customFormat="1" ht="19.5" customHeight="1">
      <c r="A116" s="351"/>
      <c r="B116" s="427"/>
      <c r="C116" s="427"/>
      <c r="D116" s="427"/>
      <c r="E116" s="401"/>
      <c r="F116" s="473"/>
      <c r="G116" s="401"/>
      <c r="H116" s="474"/>
      <c r="I116" s="401"/>
      <c r="J116" s="474"/>
      <c r="K116" s="401"/>
      <c r="L116" s="474"/>
      <c r="M116" s="401"/>
      <c r="N116" s="474"/>
      <c r="O116" s="401"/>
      <c r="P116" s="474"/>
      <c r="Q116" s="345"/>
      <c r="R116" s="345"/>
      <c r="S116" s="345"/>
      <c r="T116" s="345"/>
      <c r="U116" s="345"/>
      <c r="V116" s="345"/>
      <c r="W116" s="345"/>
    </row>
    <row r="117" spans="1:23" s="352" customFormat="1" ht="19.5" customHeight="1">
      <c r="A117" s="351"/>
      <c r="B117" s="427"/>
      <c r="C117" s="427"/>
      <c r="D117" s="427"/>
      <c r="E117" s="401"/>
      <c r="F117" s="473"/>
      <c r="G117" s="401"/>
      <c r="H117" s="474"/>
      <c r="I117" s="401"/>
      <c r="J117" s="474"/>
      <c r="K117" s="401"/>
      <c r="L117" s="474"/>
      <c r="M117" s="401"/>
      <c r="N117" s="474"/>
      <c r="O117" s="401"/>
      <c r="P117" s="474"/>
      <c r="Q117" s="345"/>
      <c r="R117" s="345"/>
      <c r="S117" s="345"/>
      <c r="T117" s="345"/>
      <c r="U117" s="345"/>
      <c r="V117" s="345"/>
      <c r="W117" s="345"/>
    </row>
    <row r="118" spans="1:23" s="352" customFormat="1" ht="19.5" customHeight="1">
      <c r="A118" s="351"/>
      <c r="B118" s="427"/>
      <c r="C118" s="427"/>
      <c r="D118" s="427"/>
      <c r="E118" s="401"/>
      <c r="F118" s="473"/>
      <c r="G118" s="401"/>
      <c r="H118" s="474"/>
      <c r="I118" s="401"/>
      <c r="J118" s="474"/>
      <c r="K118" s="401"/>
      <c r="L118" s="474"/>
      <c r="M118" s="401"/>
      <c r="N118" s="474"/>
      <c r="O118" s="401"/>
      <c r="P118" s="474"/>
      <c r="Q118" s="345"/>
      <c r="R118" s="345"/>
      <c r="S118" s="345"/>
      <c r="T118" s="345"/>
      <c r="U118" s="345"/>
      <c r="V118" s="345"/>
      <c r="W118" s="345"/>
    </row>
    <row r="119" spans="1:23" s="352" customFormat="1" ht="19.5" customHeight="1">
      <c r="A119" s="351"/>
      <c r="B119" s="427"/>
      <c r="C119" s="427"/>
      <c r="D119" s="427"/>
      <c r="E119" s="401"/>
      <c r="F119" s="473"/>
      <c r="G119" s="401"/>
      <c r="H119" s="474"/>
      <c r="I119" s="401"/>
      <c r="J119" s="474"/>
      <c r="K119" s="401"/>
      <c r="L119" s="474"/>
      <c r="M119" s="401"/>
      <c r="N119" s="474"/>
      <c r="O119" s="401"/>
      <c r="P119" s="474"/>
      <c r="Q119" s="345"/>
      <c r="R119" s="345"/>
      <c r="S119" s="345"/>
      <c r="T119" s="345"/>
      <c r="U119" s="345"/>
      <c r="V119" s="345"/>
      <c r="W119" s="345"/>
    </row>
    <row r="120" spans="1:23" s="352" customFormat="1" ht="19.5" customHeight="1">
      <c r="A120" s="351"/>
      <c r="B120" s="427"/>
      <c r="C120" s="427"/>
      <c r="D120" s="427"/>
      <c r="E120" s="401"/>
      <c r="F120" s="473"/>
      <c r="G120" s="401"/>
      <c r="H120" s="474"/>
      <c r="I120" s="401"/>
      <c r="J120" s="474"/>
      <c r="K120" s="401"/>
      <c r="L120" s="474"/>
      <c r="M120" s="401"/>
      <c r="N120" s="474"/>
      <c r="O120" s="401"/>
      <c r="P120" s="474"/>
      <c r="Q120" s="345"/>
      <c r="R120" s="345"/>
      <c r="S120" s="345"/>
      <c r="T120" s="345"/>
      <c r="U120" s="345"/>
      <c r="V120" s="345"/>
      <c r="W120" s="345"/>
    </row>
    <row r="121" spans="1:23" s="352" customFormat="1" ht="19.5" customHeight="1">
      <c r="A121" s="351"/>
      <c r="B121" s="427"/>
      <c r="C121" s="427"/>
      <c r="D121" s="427"/>
      <c r="E121" s="401"/>
      <c r="F121" s="473"/>
      <c r="G121" s="401"/>
      <c r="H121" s="474"/>
      <c r="I121" s="401"/>
      <c r="J121" s="474"/>
      <c r="K121" s="401"/>
      <c r="L121" s="474"/>
      <c r="M121" s="401"/>
      <c r="N121" s="474"/>
      <c r="O121" s="401"/>
      <c r="P121" s="474"/>
      <c r="Q121" s="345"/>
      <c r="R121" s="345"/>
      <c r="S121" s="345"/>
      <c r="T121" s="345"/>
      <c r="U121" s="345"/>
      <c r="V121" s="345"/>
      <c r="W121" s="345"/>
    </row>
    <row r="122" spans="1:23" s="352" customFormat="1" ht="19.5" customHeight="1">
      <c r="A122" s="351"/>
      <c r="B122" s="427"/>
      <c r="C122" s="427"/>
      <c r="D122" s="427"/>
      <c r="E122" s="401"/>
      <c r="F122" s="473"/>
      <c r="G122" s="401"/>
      <c r="H122" s="474"/>
      <c r="I122" s="401"/>
      <c r="J122" s="474"/>
      <c r="K122" s="401"/>
      <c r="L122" s="474"/>
      <c r="M122" s="401"/>
      <c r="N122" s="474"/>
      <c r="O122" s="401"/>
      <c r="P122" s="474"/>
      <c r="Q122" s="345"/>
      <c r="R122" s="345"/>
      <c r="S122" s="345"/>
      <c r="T122" s="345"/>
      <c r="U122" s="345"/>
      <c r="V122" s="345"/>
      <c r="W122" s="345"/>
    </row>
    <row r="123" spans="1:23" s="352" customFormat="1" ht="19.5" customHeight="1">
      <c r="A123" s="351"/>
      <c r="B123" s="427"/>
      <c r="C123" s="427"/>
      <c r="D123" s="427"/>
      <c r="E123" s="401"/>
      <c r="F123" s="473"/>
      <c r="G123" s="401"/>
      <c r="H123" s="474"/>
      <c r="I123" s="401"/>
      <c r="J123" s="474"/>
      <c r="K123" s="401"/>
      <c r="L123" s="474"/>
      <c r="M123" s="401"/>
      <c r="N123" s="474"/>
      <c r="O123" s="401"/>
      <c r="P123" s="474"/>
      <c r="Q123" s="345"/>
      <c r="R123" s="345"/>
      <c r="S123" s="345"/>
      <c r="T123" s="345"/>
      <c r="U123" s="345"/>
      <c r="V123" s="345"/>
      <c r="W123" s="345"/>
    </row>
    <row r="124" spans="1:23" s="352" customFormat="1" ht="19.5" customHeight="1">
      <c r="A124" s="351"/>
      <c r="B124" s="427"/>
      <c r="C124" s="427"/>
      <c r="D124" s="427"/>
      <c r="E124" s="401"/>
      <c r="F124" s="473"/>
      <c r="G124" s="401"/>
      <c r="H124" s="474"/>
      <c r="I124" s="401"/>
      <c r="J124" s="474"/>
      <c r="K124" s="401"/>
      <c r="L124" s="474"/>
      <c r="M124" s="401"/>
      <c r="N124" s="474"/>
      <c r="O124" s="401"/>
      <c r="P124" s="474"/>
      <c r="Q124" s="345"/>
      <c r="R124" s="345"/>
      <c r="S124" s="345"/>
      <c r="T124" s="345"/>
      <c r="U124" s="345"/>
      <c r="V124" s="345"/>
      <c r="W124" s="345"/>
    </row>
    <row r="125" spans="1:23" s="352" customFormat="1" ht="19.5" customHeight="1">
      <c r="A125" s="351"/>
      <c r="B125" s="427"/>
      <c r="C125" s="427"/>
      <c r="D125" s="427"/>
      <c r="E125" s="401"/>
      <c r="F125" s="473"/>
      <c r="G125" s="401"/>
      <c r="H125" s="474"/>
      <c r="I125" s="401"/>
      <c r="J125" s="474"/>
      <c r="K125" s="401"/>
      <c r="L125" s="474"/>
      <c r="M125" s="401"/>
      <c r="N125" s="474"/>
      <c r="O125" s="401"/>
      <c r="P125" s="474"/>
      <c r="Q125" s="345"/>
      <c r="R125" s="345"/>
      <c r="S125" s="345"/>
      <c r="T125" s="345"/>
      <c r="U125" s="345"/>
      <c r="V125" s="345"/>
      <c r="W125" s="345"/>
    </row>
    <row r="126" spans="1:23" s="352" customFormat="1" ht="19.5" customHeight="1">
      <c r="A126" s="351"/>
      <c r="B126" s="427"/>
      <c r="C126" s="427"/>
      <c r="D126" s="427"/>
      <c r="E126" s="401"/>
      <c r="F126" s="473"/>
      <c r="G126" s="401"/>
      <c r="H126" s="474"/>
      <c r="I126" s="401"/>
      <c r="J126" s="474"/>
      <c r="K126" s="401"/>
      <c r="L126" s="474"/>
      <c r="M126" s="401"/>
      <c r="N126" s="474"/>
      <c r="O126" s="401"/>
      <c r="P126" s="474"/>
      <c r="Q126" s="345"/>
      <c r="R126" s="345"/>
      <c r="S126" s="345"/>
      <c r="T126" s="345"/>
      <c r="U126" s="345"/>
      <c r="V126" s="345"/>
      <c r="W126" s="345"/>
    </row>
    <row r="127" spans="1:23" s="352" customFormat="1" ht="19.5" customHeight="1">
      <c r="A127" s="351"/>
      <c r="B127" s="427"/>
      <c r="C127" s="427"/>
      <c r="D127" s="427"/>
      <c r="E127" s="401"/>
      <c r="F127" s="473"/>
      <c r="G127" s="401"/>
      <c r="H127" s="474"/>
      <c r="I127" s="401"/>
      <c r="J127" s="474"/>
      <c r="K127" s="401"/>
      <c r="L127" s="474"/>
      <c r="M127" s="401"/>
      <c r="N127" s="474"/>
      <c r="O127" s="401"/>
      <c r="P127" s="474"/>
      <c r="Q127" s="345"/>
      <c r="R127" s="345"/>
      <c r="S127" s="345"/>
      <c r="T127" s="345"/>
      <c r="U127" s="345"/>
      <c r="V127" s="345"/>
      <c r="W127" s="345"/>
    </row>
    <row r="128" spans="1:23" s="352" customFormat="1" ht="19.5" customHeight="1">
      <c r="A128" s="351"/>
      <c r="B128" s="427"/>
      <c r="C128" s="427"/>
      <c r="D128" s="427"/>
      <c r="E128" s="401"/>
      <c r="F128" s="473"/>
      <c r="G128" s="401"/>
      <c r="H128" s="474"/>
      <c r="I128" s="401"/>
      <c r="J128" s="474"/>
      <c r="K128" s="401"/>
      <c r="L128" s="474"/>
      <c r="M128" s="401"/>
      <c r="N128" s="474"/>
      <c r="O128" s="401"/>
      <c r="P128" s="474"/>
      <c r="Q128" s="345"/>
      <c r="R128" s="345"/>
      <c r="S128" s="345"/>
      <c r="T128" s="345"/>
      <c r="U128" s="345"/>
      <c r="V128" s="345"/>
      <c r="W128" s="345"/>
    </row>
    <row r="129" spans="1:23" s="352" customFormat="1" ht="19.5" customHeight="1">
      <c r="A129" s="351"/>
      <c r="B129" s="427"/>
      <c r="C129" s="427"/>
      <c r="D129" s="427"/>
      <c r="E129" s="401"/>
      <c r="F129" s="473"/>
      <c r="G129" s="401"/>
      <c r="H129" s="474"/>
      <c r="I129" s="401"/>
      <c r="J129" s="474"/>
      <c r="K129" s="401"/>
      <c r="L129" s="474"/>
      <c r="M129" s="401"/>
      <c r="N129" s="474"/>
      <c r="O129" s="401"/>
      <c r="P129" s="474"/>
      <c r="Q129" s="345"/>
      <c r="R129" s="345"/>
      <c r="S129" s="345"/>
      <c r="T129" s="345"/>
      <c r="U129" s="345"/>
      <c r="V129" s="345"/>
      <c r="W129" s="345"/>
    </row>
    <row r="130" spans="1:23" s="352" customFormat="1" ht="19.5" customHeight="1">
      <c r="A130" s="351"/>
      <c r="B130" s="427"/>
      <c r="C130" s="427"/>
      <c r="D130" s="427"/>
      <c r="E130" s="401"/>
      <c r="F130" s="473"/>
      <c r="G130" s="401"/>
      <c r="H130" s="474"/>
      <c r="I130" s="401"/>
      <c r="J130" s="474"/>
      <c r="K130" s="401"/>
      <c r="L130" s="474"/>
      <c r="M130" s="401"/>
      <c r="N130" s="474"/>
      <c r="O130" s="401"/>
      <c r="P130" s="474"/>
      <c r="Q130" s="345"/>
      <c r="R130" s="345"/>
      <c r="S130" s="345"/>
      <c r="T130" s="345"/>
      <c r="U130" s="345"/>
      <c r="V130" s="345"/>
      <c r="W130" s="345"/>
    </row>
    <row r="131" spans="1:23" s="352" customFormat="1" ht="19.5" customHeight="1">
      <c r="A131" s="351"/>
      <c r="B131" s="427"/>
      <c r="C131" s="427"/>
      <c r="D131" s="427"/>
      <c r="E131" s="401"/>
      <c r="F131" s="473"/>
      <c r="G131" s="401"/>
      <c r="H131" s="474"/>
      <c r="I131" s="401"/>
      <c r="J131" s="474"/>
      <c r="K131" s="401"/>
      <c r="L131" s="474"/>
      <c r="M131" s="401"/>
      <c r="N131" s="474"/>
      <c r="O131" s="401"/>
      <c r="P131" s="474"/>
      <c r="Q131" s="345"/>
      <c r="R131" s="345"/>
      <c r="S131" s="345"/>
      <c r="T131" s="345"/>
      <c r="U131" s="345"/>
      <c r="V131" s="345"/>
      <c r="W131" s="345"/>
    </row>
  </sheetData>
  <sheetProtection sheet="1"/>
  <mergeCells count="2">
    <mergeCell ref="B3:D3"/>
    <mergeCell ref="B4:D4"/>
  </mergeCells>
  <printOptions/>
  <pageMargins left="0.5905511811023623" right="0.1968503937007874" top="0.5905511811023623" bottom="0.5905511811023623" header="0.5118110236220472" footer="0.5118110236220472"/>
  <pageSetup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showGridLines="0" defaultGridColor="0" zoomScale="85" zoomScaleNormal="85" zoomScalePageLayoutView="0" colorId="23" workbookViewId="0" topLeftCell="A1">
      <selection activeCell="G25" sqref="G25"/>
    </sheetView>
  </sheetViews>
  <sheetFormatPr defaultColWidth="9.00390625" defaultRowHeight="19.5" customHeight="1"/>
  <cols>
    <col min="1" max="1" width="0.875" style="55" customWidth="1"/>
    <col min="2" max="2" width="3.50390625" style="55" customWidth="1"/>
    <col min="3" max="3" width="3.25390625" style="55" customWidth="1"/>
    <col min="4" max="4" width="19.375" style="55" customWidth="1"/>
    <col min="5" max="5" width="8.625" style="55" customWidth="1"/>
    <col min="6" max="6" width="7.125" style="55" customWidth="1"/>
    <col min="7" max="7" width="8.625" style="55" customWidth="1"/>
    <col min="8" max="8" width="7.25390625" style="55" customWidth="1"/>
    <col min="9" max="9" width="8.625" style="55" customWidth="1"/>
    <col min="10" max="10" width="7.75390625" style="55" customWidth="1"/>
    <col min="11" max="11" width="8.625" style="55" customWidth="1"/>
    <col min="12" max="12" width="7.50390625" style="55" customWidth="1"/>
    <col min="13" max="13" width="8.625" style="55" customWidth="1"/>
    <col min="14" max="14" width="8.50390625" style="55" customWidth="1"/>
    <col min="15" max="15" width="8.625" style="55" customWidth="1"/>
    <col min="16" max="16" width="7.625" style="55" customWidth="1"/>
    <col min="17" max="16384" width="9.00390625" style="68" customWidth="1"/>
  </cols>
  <sheetData>
    <row r="1" spans="2:19" ht="39.75" customHeight="1">
      <c r="B1" s="195" t="s">
        <v>199</v>
      </c>
      <c r="C1" s="56"/>
      <c r="D1" s="56"/>
      <c r="E1" s="370" t="s">
        <v>489</v>
      </c>
      <c r="F1" s="238"/>
      <c r="G1" s="238"/>
      <c r="H1" s="238"/>
      <c r="I1" s="238"/>
      <c r="J1" s="199"/>
      <c r="K1" s="271"/>
      <c r="L1" s="272"/>
      <c r="M1" s="260"/>
      <c r="N1" s="238"/>
      <c r="O1" s="260"/>
      <c r="P1" s="199"/>
      <c r="Q1" s="55"/>
      <c r="S1" s="55"/>
    </row>
    <row r="2" spans="1:19" s="187" customFormat="1" ht="24.75" customHeight="1">
      <c r="A2" s="19"/>
      <c r="B2" s="535" t="s">
        <v>149</v>
      </c>
      <c r="C2" s="536"/>
      <c r="D2" s="537"/>
      <c r="E2" s="546" t="str">
        <f>'既存の利益計画'!E3</f>
        <v>第　　期</v>
      </c>
      <c r="F2" s="547"/>
      <c r="G2" s="546" t="str">
        <f>'既存の利益計画'!G3</f>
        <v>第　　期</v>
      </c>
      <c r="H2" s="547"/>
      <c r="I2" s="546" t="str">
        <f>'既存の利益計画'!I3</f>
        <v>第　　期</v>
      </c>
      <c r="J2" s="547"/>
      <c r="K2" s="546" t="str">
        <f>'既存の利益計画'!K3</f>
        <v>第　　期</v>
      </c>
      <c r="L2" s="547"/>
      <c r="M2" s="546" t="str">
        <f>'既存の利益計画'!M3</f>
        <v>第　　期</v>
      </c>
      <c r="N2" s="547"/>
      <c r="O2" s="546" t="str">
        <f>'既存の利益計画'!O3</f>
        <v>第　　期</v>
      </c>
      <c r="P2" s="547"/>
      <c r="Q2" s="19"/>
      <c r="S2" s="19"/>
    </row>
    <row r="3" spans="1:19" s="187" customFormat="1" ht="24.75" customHeight="1">
      <c r="A3" s="19"/>
      <c r="B3" s="548">
        <f>'新しい取組の利益計画'!B4</f>
        <v>0</v>
      </c>
      <c r="C3" s="549"/>
      <c r="D3" s="550"/>
      <c r="E3" s="544" t="str">
        <f>'既存の利益計画'!E4</f>
        <v>　年　月期</v>
      </c>
      <c r="F3" s="545"/>
      <c r="G3" s="544" t="str">
        <f>'既存の利益計画'!G4</f>
        <v>　年　月期</v>
      </c>
      <c r="H3" s="545"/>
      <c r="I3" s="544" t="str">
        <f>'既存の利益計画'!I4</f>
        <v>　年　月期</v>
      </c>
      <c r="J3" s="545"/>
      <c r="K3" s="544" t="str">
        <f>'既存の利益計画'!K4</f>
        <v>　年　月期</v>
      </c>
      <c r="L3" s="545"/>
      <c r="M3" s="544" t="str">
        <f>'既存の利益計画'!M4</f>
        <v>　年　月期</v>
      </c>
      <c r="N3" s="545"/>
      <c r="O3" s="544" t="str">
        <f>'既存の利益計画'!O4</f>
        <v>　年　月期</v>
      </c>
      <c r="P3" s="545"/>
      <c r="Q3" s="19"/>
      <c r="S3" s="19"/>
    </row>
    <row r="4" spans="1:16" s="187" customFormat="1" ht="34.5" customHeight="1">
      <c r="A4" s="19"/>
      <c r="B4" s="208"/>
      <c r="C4" s="207"/>
      <c r="D4" s="258" t="s">
        <v>150</v>
      </c>
      <c r="E4" s="261" t="s">
        <v>140</v>
      </c>
      <c r="F4" s="276" t="s">
        <v>147</v>
      </c>
      <c r="G4" s="261" t="s">
        <v>7</v>
      </c>
      <c r="H4" s="276" t="s">
        <v>147</v>
      </c>
      <c r="I4" s="262" t="s">
        <v>148</v>
      </c>
      <c r="J4" s="277" t="s">
        <v>147</v>
      </c>
      <c r="K4" s="273" t="s">
        <v>422</v>
      </c>
      <c r="L4" s="210" t="s">
        <v>147</v>
      </c>
      <c r="M4" s="273" t="s">
        <v>8</v>
      </c>
      <c r="N4" s="210" t="s">
        <v>147</v>
      </c>
      <c r="O4" s="273" t="s">
        <v>9</v>
      </c>
      <c r="P4" s="210" t="s">
        <v>147</v>
      </c>
    </row>
    <row r="5" spans="1:16" s="187" customFormat="1" ht="39.75" customHeight="1">
      <c r="A5" s="19"/>
      <c r="B5" s="201" t="s">
        <v>1</v>
      </c>
      <c r="C5" s="250"/>
      <c r="D5" s="252"/>
      <c r="E5" s="438">
        <f>'既存の利益計画'!E6</f>
        <v>0</v>
      </c>
      <c r="F5" s="254" t="e">
        <f>'既存の利益計画'!F6</f>
        <v>#DIV/0!</v>
      </c>
      <c r="G5" s="438">
        <f>'既存の利益計画'!G6</f>
        <v>0</v>
      </c>
      <c r="H5" s="254" t="e">
        <f>'既存の利益計画'!H6</f>
        <v>#DIV/0!</v>
      </c>
      <c r="I5" s="438">
        <f>'既存の利益計画'!I6</f>
        <v>0</v>
      </c>
      <c r="J5" s="263" t="e">
        <f>'既存の利益計画'!J6</f>
        <v>#DIV/0!</v>
      </c>
      <c r="K5" s="438">
        <f>'新しい取組の利益計画'!E6+'既存の利益計画'!K6</f>
        <v>0</v>
      </c>
      <c r="L5" s="253" t="e">
        <f aca="true" t="shared" si="0" ref="L5:L34">K5/$K$5</f>
        <v>#DIV/0!</v>
      </c>
      <c r="M5" s="441">
        <f>'新しい取組の利益計画'!G6+'既存の利益計画'!M6</f>
        <v>0</v>
      </c>
      <c r="N5" s="253" t="e">
        <f>M5/$M$5</f>
        <v>#DIV/0!</v>
      </c>
      <c r="O5" s="441">
        <f>'新しい取組の利益計画'!I6+'既存の利益計画'!O6</f>
        <v>0</v>
      </c>
      <c r="P5" s="253" t="e">
        <f>O5/$O$5</f>
        <v>#DIV/0!</v>
      </c>
    </row>
    <row r="6" spans="1:16" s="187" customFormat="1" ht="24.75" customHeight="1">
      <c r="A6" s="19"/>
      <c r="B6" s="264"/>
      <c r="C6" s="201" t="s">
        <v>204</v>
      </c>
      <c r="D6" s="252"/>
      <c r="E6" s="439">
        <f>'既存の利益計画'!E7</f>
        <v>0</v>
      </c>
      <c r="F6" s="254" t="e">
        <f>'既存の利益計画'!F7</f>
        <v>#DIV/0!</v>
      </c>
      <c r="G6" s="439">
        <f>'既存の利益計画'!G7</f>
        <v>0</v>
      </c>
      <c r="H6" s="254" t="e">
        <f>'既存の利益計画'!H7</f>
        <v>#DIV/0!</v>
      </c>
      <c r="I6" s="439">
        <f>'既存の利益計画'!I7</f>
        <v>0</v>
      </c>
      <c r="J6" s="263" t="e">
        <f>'既存の利益計画'!J7</f>
        <v>#DIV/0!</v>
      </c>
      <c r="K6" s="439">
        <f>'新しい取組の利益計画'!E7+'既存の利益計画'!K7</f>
        <v>0</v>
      </c>
      <c r="L6" s="253" t="e">
        <f t="shared" si="0"/>
        <v>#DIV/0!</v>
      </c>
      <c r="M6" s="444">
        <f>'新しい取組の利益計画'!G7+'既存の利益計画'!M7</f>
        <v>0</v>
      </c>
      <c r="N6" s="253" t="e">
        <f aca="true" t="shared" si="1" ref="N6:N34">M6/$M$5</f>
        <v>#DIV/0!</v>
      </c>
      <c r="O6" s="444">
        <f>'新しい取組の利益計画'!I7+'既存の利益計画'!O7</f>
        <v>0</v>
      </c>
      <c r="P6" s="253" t="e">
        <f aca="true" t="shared" si="2" ref="P6:P34">O6/$O$5</f>
        <v>#DIV/0!</v>
      </c>
    </row>
    <row r="7" spans="1:16" s="187" customFormat="1" ht="19.5" customHeight="1">
      <c r="A7" s="19"/>
      <c r="B7" s="265"/>
      <c r="C7" s="266"/>
      <c r="D7" s="235" t="s">
        <v>206</v>
      </c>
      <c r="E7" s="439">
        <f>'既存の利益計画'!E8</f>
        <v>0</v>
      </c>
      <c r="F7" s="254" t="e">
        <f>'既存の利益計画'!F8</f>
        <v>#DIV/0!</v>
      </c>
      <c r="G7" s="439">
        <f>'既存の利益計画'!G8</f>
        <v>0</v>
      </c>
      <c r="H7" s="254" t="e">
        <f>'既存の利益計画'!H8</f>
        <v>#DIV/0!</v>
      </c>
      <c r="I7" s="439">
        <f>'既存の利益計画'!I8</f>
        <v>0</v>
      </c>
      <c r="J7" s="263" t="e">
        <f>'既存の利益計画'!J8</f>
        <v>#DIV/0!</v>
      </c>
      <c r="K7" s="439">
        <f>'新しい取組の利益計画'!E8+'既存の利益計画'!K8</f>
        <v>0</v>
      </c>
      <c r="L7" s="253" t="e">
        <f t="shared" si="0"/>
        <v>#DIV/0!</v>
      </c>
      <c r="M7" s="444">
        <f>'新しい取組の利益計画'!G8+'既存の利益計画'!M8</f>
        <v>0</v>
      </c>
      <c r="N7" s="253" t="e">
        <f t="shared" si="1"/>
        <v>#DIV/0!</v>
      </c>
      <c r="O7" s="444">
        <f>'新しい取組の利益計画'!I8+'既存の利益計画'!O8</f>
        <v>0</v>
      </c>
      <c r="P7" s="253" t="e">
        <f t="shared" si="2"/>
        <v>#DIV/0!</v>
      </c>
    </row>
    <row r="8" spans="1:16" s="187" customFormat="1" ht="19.5" customHeight="1">
      <c r="A8" s="19"/>
      <c r="B8" s="265"/>
      <c r="C8" s="265"/>
      <c r="D8" s="235" t="s">
        <v>207</v>
      </c>
      <c r="E8" s="439">
        <f>'既存の利益計画'!E9</f>
        <v>0</v>
      </c>
      <c r="F8" s="254" t="e">
        <f>'既存の利益計画'!F9</f>
        <v>#DIV/0!</v>
      </c>
      <c r="G8" s="439">
        <f>'既存の利益計画'!G9</f>
        <v>0</v>
      </c>
      <c r="H8" s="254" t="e">
        <f>'既存の利益計画'!H9</f>
        <v>#DIV/0!</v>
      </c>
      <c r="I8" s="439">
        <f>'既存の利益計画'!I9</f>
        <v>0</v>
      </c>
      <c r="J8" s="263" t="e">
        <f>'既存の利益計画'!J9</f>
        <v>#DIV/0!</v>
      </c>
      <c r="K8" s="439">
        <f>'新しい取組の利益計画'!E9+'既存の利益計画'!K9</f>
        <v>0</v>
      </c>
      <c r="L8" s="253" t="e">
        <f t="shared" si="0"/>
        <v>#DIV/0!</v>
      </c>
      <c r="M8" s="444">
        <f>'新しい取組の利益計画'!G9+'既存の利益計画'!M9</f>
        <v>0</v>
      </c>
      <c r="N8" s="253" t="e">
        <f t="shared" si="1"/>
        <v>#DIV/0!</v>
      </c>
      <c r="O8" s="444">
        <f>'新しい取組の利益計画'!I9+'既存の利益計画'!O9</f>
        <v>0</v>
      </c>
      <c r="P8" s="253" t="e">
        <f t="shared" si="2"/>
        <v>#DIV/0!</v>
      </c>
    </row>
    <row r="9" spans="1:16" s="187" customFormat="1" ht="19.5" customHeight="1">
      <c r="A9" s="19"/>
      <c r="B9" s="265"/>
      <c r="C9" s="265"/>
      <c r="D9" s="235" t="s">
        <v>208</v>
      </c>
      <c r="E9" s="439">
        <f>'既存の利益計画'!E10</f>
        <v>0</v>
      </c>
      <c r="F9" s="254" t="e">
        <f>'既存の利益計画'!F10</f>
        <v>#DIV/0!</v>
      </c>
      <c r="G9" s="439">
        <f>'既存の利益計画'!G10</f>
        <v>0</v>
      </c>
      <c r="H9" s="254" t="e">
        <f>'既存の利益計画'!H10</f>
        <v>#DIV/0!</v>
      </c>
      <c r="I9" s="439">
        <f>'既存の利益計画'!I10</f>
        <v>0</v>
      </c>
      <c r="J9" s="263" t="e">
        <f>'既存の利益計画'!J10</f>
        <v>#DIV/0!</v>
      </c>
      <c r="K9" s="439">
        <f>'新しい取組の利益計画'!E10+'既存の利益計画'!K10</f>
        <v>0</v>
      </c>
      <c r="L9" s="253" t="e">
        <f t="shared" si="0"/>
        <v>#DIV/0!</v>
      </c>
      <c r="M9" s="444">
        <f>'新しい取組の利益計画'!G10+'既存の利益計画'!M10</f>
        <v>0</v>
      </c>
      <c r="N9" s="253" t="e">
        <f t="shared" si="1"/>
        <v>#DIV/0!</v>
      </c>
      <c r="O9" s="444">
        <f>'新しい取組の利益計画'!I10+'既存の利益計画'!O10</f>
        <v>0</v>
      </c>
      <c r="P9" s="253" t="e">
        <f t="shared" si="2"/>
        <v>#DIV/0!</v>
      </c>
    </row>
    <row r="10" spans="1:16" s="187" customFormat="1" ht="19.5" customHeight="1">
      <c r="A10" s="19"/>
      <c r="B10" s="265"/>
      <c r="C10" s="265"/>
      <c r="D10" s="235" t="s">
        <v>353</v>
      </c>
      <c r="E10" s="439">
        <f>'既存の利益計画'!E11</f>
        <v>0</v>
      </c>
      <c r="F10" s="254" t="e">
        <f>'既存の利益計画'!F11</f>
        <v>#DIV/0!</v>
      </c>
      <c r="G10" s="439">
        <f>'既存の利益計画'!G11</f>
        <v>0</v>
      </c>
      <c r="H10" s="254" t="e">
        <f>'既存の利益計画'!H11</f>
        <v>#DIV/0!</v>
      </c>
      <c r="I10" s="439">
        <f>'既存の利益計画'!I11</f>
        <v>0</v>
      </c>
      <c r="J10" s="263" t="e">
        <f>'既存の利益計画'!J11</f>
        <v>#DIV/0!</v>
      </c>
      <c r="K10" s="439">
        <f>'既存の利益計画'!K11</f>
        <v>0</v>
      </c>
      <c r="L10" s="253" t="e">
        <f t="shared" si="0"/>
        <v>#DIV/0!</v>
      </c>
      <c r="M10" s="444">
        <f>'既存の利益計画'!M11</f>
        <v>0</v>
      </c>
      <c r="N10" s="253" t="e">
        <f t="shared" si="1"/>
        <v>#DIV/0!</v>
      </c>
      <c r="O10" s="444">
        <f>'既存の利益計画'!O11</f>
        <v>0</v>
      </c>
      <c r="P10" s="253" t="e">
        <f t="shared" si="2"/>
        <v>#DIV/0!</v>
      </c>
    </row>
    <row r="11" spans="1:16" s="187" customFormat="1" ht="19.5" customHeight="1">
      <c r="A11" s="19"/>
      <c r="B11" s="265"/>
      <c r="C11" s="265"/>
      <c r="D11" s="235" t="s">
        <v>356</v>
      </c>
      <c r="E11" s="440"/>
      <c r="F11" s="274"/>
      <c r="G11" s="440"/>
      <c r="H11" s="274"/>
      <c r="I11" s="440"/>
      <c r="J11" s="274"/>
      <c r="K11" s="439">
        <f>'新しい取組の利益計画'!E11</f>
        <v>0</v>
      </c>
      <c r="L11" s="253" t="e">
        <f t="shared" si="0"/>
        <v>#DIV/0!</v>
      </c>
      <c r="M11" s="444">
        <f>'新しい取組の利益計画'!G11</f>
        <v>0</v>
      </c>
      <c r="N11" s="253" t="e">
        <f t="shared" si="1"/>
        <v>#DIV/0!</v>
      </c>
      <c r="O11" s="444">
        <f>'新しい取組の利益計画'!I11</f>
        <v>0</v>
      </c>
      <c r="P11" s="253" t="e">
        <f t="shared" si="2"/>
        <v>#DIV/0!</v>
      </c>
    </row>
    <row r="12" spans="1:16" s="187" customFormat="1" ht="19.5" customHeight="1">
      <c r="A12" s="19"/>
      <c r="B12" s="265"/>
      <c r="C12" s="265"/>
      <c r="D12" s="240" t="s">
        <v>209</v>
      </c>
      <c r="E12" s="439">
        <f>'既存の利益計画'!E12</f>
        <v>0</v>
      </c>
      <c r="F12" s="254" t="e">
        <f>'既存の利益計画'!F12</f>
        <v>#DIV/0!</v>
      </c>
      <c r="G12" s="439">
        <f>'既存の利益計画'!G12</f>
        <v>0</v>
      </c>
      <c r="H12" s="254" t="e">
        <f>'既存の利益計画'!H12</f>
        <v>#DIV/0!</v>
      </c>
      <c r="I12" s="439">
        <f>'既存の利益計画'!I12</f>
        <v>0</v>
      </c>
      <c r="J12" s="263" t="e">
        <f>'既存の利益計画'!J12</f>
        <v>#DIV/0!</v>
      </c>
      <c r="K12" s="439">
        <f>'新しい取組の利益計画'!E12+'既存の利益計画'!K12</f>
        <v>0</v>
      </c>
      <c r="L12" s="253" t="e">
        <f t="shared" si="0"/>
        <v>#DIV/0!</v>
      </c>
      <c r="M12" s="444">
        <f>'新しい取組の利益計画'!G12+'既存の利益計画'!M12</f>
        <v>0</v>
      </c>
      <c r="N12" s="253" t="e">
        <f t="shared" si="1"/>
        <v>#DIV/0!</v>
      </c>
      <c r="O12" s="444">
        <f>'新しい取組の利益計画'!I12+'既存の利益計画'!O12</f>
        <v>0</v>
      </c>
      <c r="P12" s="253" t="e">
        <f t="shared" si="2"/>
        <v>#DIV/0!</v>
      </c>
    </row>
    <row r="13" spans="1:16" s="187" customFormat="1" ht="24.75" customHeight="1">
      <c r="A13" s="19"/>
      <c r="B13" s="265"/>
      <c r="C13" s="249" t="s">
        <v>205</v>
      </c>
      <c r="D13" s="251"/>
      <c r="E13" s="439">
        <f>'既存の利益計画'!E13</f>
        <v>0</v>
      </c>
      <c r="F13" s="254" t="e">
        <f>'既存の利益計画'!F13</f>
        <v>#DIV/0!</v>
      </c>
      <c r="G13" s="439">
        <f>'既存の利益計画'!G13</f>
        <v>0</v>
      </c>
      <c r="H13" s="254" t="e">
        <f>'既存の利益計画'!H13</f>
        <v>#DIV/0!</v>
      </c>
      <c r="I13" s="439">
        <f>'既存の利益計画'!I13</f>
        <v>0</v>
      </c>
      <c r="J13" s="263" t="e">
        <f>'既存の利益計画'!J13</f>
        <v>#DIV/0!</v>
      </c>
      <c r="K13" s="439">
        <f>'新しい取組の利益計画'!E13+'既存の利益計画'!K13</f>
        <v>0</v>
      </c>
      <c r="L13" s="253" t="e">
        <f t="shared" si="0"/>
        <v>#DIV/0!</v>
      </c>
      <c r="M13" s="444">
        <f>'新しい取組の利益計画'!G13+'既存の利益計画'!M13</f>
        <v>0</v>
      </c>
      <c r="N13" s="253" t="e">
        <f t="shared" si="1"/>
        <v>#DIV/0!</v>
      </c>
      <c r="O13" s="444">
        <f>'新しい取組の利益計画'!I13+'既存の利益計画'!O13</f>
        <v>0</v>
      </c>
      <c r="P13" s="253" t="e">
        <f t="shared" si="2"/>
        <v>#DIV/0!</v>
      </c>
    </row>
    <row r="14" spans="1:16" s="187" customFormat="1" ht="24.75" customHeight="1">
      <c r="A14" s="19"/>
      <c r="B14" s="249" t="s">
        <v>203</v>
      </c>
      <c r="C14" s="266"/>
      <c r="D14" s="266"/>
      <c r="E14" s="439">
        <f>'既存の利益計画'!E14</f>
        <v>0</v>
      </c>
      <c r="F14" s="254" t="e">
        <f>'既存の利益計画'!F14</f>
        <v>#DIV/0!</v>
      </c>
      <c r="G14" s="439">
        <f>'既存の利益計画'!G14</f>
        <v>0</v>
      </c>
      <c r="H14" s="254" t="e">
        <f>'既存の利益計画'!H14</f>
        <v>#DIV/0!</v>
      </c>
      <c r="I14" s="439">
        <f>'既存の利益計画'!I14</f>
        <v>0</v>
      </c>
      <c r="J14" s="263" t="e">
        <f>'既存の利益計画'!J14</f>
        <v>#DIV/0!</v>
      </c>
      <c r="K14" s="439">
        <f>K6+K13</f>
        <v>0</v>
      </c>
      <c r="L14" s="253" t="e">
        <f t="shared" si="0"/>
        <v>#DIV/0!</v>
      </c>
      <c r="M14" s="444">
        <f>M6+M13</f>
        <v>0</v>
      </c>
      <c r="N14" s="253" t="e">
        <f t="shared" si="1"/>
        <v>#DIV/0!</v>
      </c>
      <c r="O14" s="444">
        <f>O6+O13</f>
        <v>0</v>
      </c>
      <c r="P14" s="253" t="e">
        <f t="shared" si="2"/>
        <v>#DIV/0!</v>
      </c>
    </row>
    <row r="15" spans="1:16" s="187" customFormat="1" ht="39.75" customHeight="1">
      <c r="A15" s="19"/>
      <c r="B15" s="201" t="s">
        <v>210</v>
      </c>
      <c r="C15" s="250"/>
      <c r="D15" s="252"/>
      <c r="E15" s="438">
        <f>'既存の利益計画'!E15</f>
        <v>0</v>
      </c>
      <c r="F15" s="254" t="e">
        <f>'既存の利益計画'!F15</f>
        <v>#DIV/0!</v>
      </c>
      <c r="G15" s="438">
        <f>'既存の利益計画'!G15</f>
        <v>0</v>
      </c>
      <c r="H15" s="254" t="e">
        <f>'既存の利益計画'!H15</f>
        <v>#DIV/0!</v>
      </c>
      <c r="I15" s="438">
        <f>'既存の利益計画'!I15</f>
        <v>0</v>
      </c>
      <c r="J15" s="263" t="e">
        <f>'既存の利益計画'!J15</f>
        <v>#DIV/0!</v>
      </c>
      <c r="K15" s="438">
        <f>K5-K14</f>
        <v>0</v>
      </c>
      <c r="L15" s="253" t="e">
        <f t="shared" si="0"/>
        <v>#DIV/0!</v>
      </c>
      <c r="M15" s="441">
        <f>M5-M14</f>
        <v>0</v>
      </c>
      <c r="N15" s="253" t="e">
        <f t="shared" si="1"/>
        <v>#DIV/0!</v>
      </c>
      <c r="O15" s="441">
        <f>O5-O14</f>
        <v>0</v>
      </c>
      <c r="P15" s="253" t="e">
        <f t="shared" si="2"/>
        <v>#DIV/0!</v>
      </c>
    </row>
    <row r="16" spans="1:16" s="187" customFormat="1" ht="19.5" customHeight="1">
      <c r="A16" s="19"/>
      <c r="B16" s="267"/>
      <c r="C16" s="266"/>
      <c r="D16" s="235" t="s">
        <v>287</v>
      </c>
      <c r="E16" s="439">
        <f>'既存の利益計画'!E16</f>
        <v>0</v>
      </c>
      <c r="F16" s="254" t="e">
        <f>'既存の利益計画'!F16</f>
        <v>#DIV/0!</v>
      </c>
      <c r="G16" s="439">
        <f>'既存の利益計画'!G16</f>
        <v>0</v>
      </c>
      <c r="H16" s="254" t="e">
        <f>'既存の利益計画'!H16</f>
        <v>#DIV/0!</v>
      </c>
      <c r="I16" s="439">
        <f>'既存の利益計画'!I16</f>
        <v>0</v>
      </c>
      <c r="J16" s="263" t="e">
        <f>'既存の利益計画'!J16</f>
        <v>#DIV/0!</v>
      </c>
      <c r="K16" s="439">
        <f>'新しい取組の利益計画'!E16+'既存の利益計画'!K16</f>
        <v>0</v>
      </c>
      <c r="L16" s="253" t="e">
        <f t="shared" si="0"/>
        <v>#DIV/0!</v>
      </c>
      <c r="M16" s="444">
        <f>'新しい取組の利益計画'!G16+'既存の利益計画'!M16</f>
        <v>0</v>
      </c>
      <c r="N16" s="253" t="e">
        <f t="shared" si="1"/>
        <v>#DIV/0!</v>
      </c>
      <c r="O16" s="444">
        <f>'新しい取組の利益計画'!I16+'既存の利益計画'!O16</f>
        <v>0</v>
      </c>
      <c r="P16" s="253" t="e">
        <f t="shared" si="2"/>
        <v>#DIV/0!</v>
      </c>
    </row>
    <row r="17" spans="1:16" s="187" customFormat="1" ht="19.5" customHeight="1">
      <c r="A17" s="19"/>
      <c r="B17" s="268"/>
      <c r="C17" s="269"/>
      <c r="D17" s="235" t="s">
        <v>212</v>
      </c>
      <c r="E17" s="439">
        <f>'既存の利益計画'!E17</f>
        <v>0</v>
      </c>
      <c r="F17" s="254" t="e">
        <f>'既存の利益計画'!F17</f>
        <v>#DIV/0!</v>
      </c>
      <c r="G17" s="439">
        <f>'既存の利益計画'!G17</f>
        <v>0</v>
      </c>
      <c r="H17" s="254" t="e">
        <f>'既存の利益計画'!H17</f>
        <v>#DIV/0!</v>
      </c>
      <c r="I17" s="439">
        <f>'既存の利益計画'!I17</f>
        <v>0</v>
      </c>
      <c r="J17" s="263" t="e">
        <f>'既存の利益計画'!J17</f>
        <v>#DIV/0!</v>
      </c>
      <c r="K17" s="439">
        <f>'新しい取組の利益計画'!E17+'既存の利益計画'!K17</f>
        <v>0</v>
      </c>
      <c r="L17" s="253" t="e">
        <f t="shared" si="0"/>
        <v>#DIV/0!</v>
      </c>
      <c r="M17" s="444">
        <f>'新しい取組の利益計画'!G17+'既存の利益計画'!M17</f>
        <v>0</v>
      </c>
      <c r="N17" s="253" t="e">
        <f t="shared" si="1"/>
        <v>#DIV/0!</v>
      </c>
      <c r="O17" s="444">
        <f>'新しい取組の利益計画'!I17+'既存の利益計画'!O17</f>
        <v>0</v>
      </c>
      <c r="P17" s="253" t="e">
        <f t="shared" si="2"/>
        <v>#DIV/0!</v>
      </c>
    </row>
    <row r="18" spans="1:16" s="187" customFormat="1" ht="19.5" customHeight="1">
      <c r="A18" s="19"/>
      <c r="B18" s="268"/>
      <c r="C18" s="269"/>
      <c r="D18" s="235" t="s">
        <v>354</v>
      </c>
      <c r="E18" s="439">
        <f>'既存の利益計画'!E18</f>
        <v>0</v>
      </c>
      <c r="F18" s="254" t="e">
        <f>'既存の利益計画'!F18</f>
        <v>#DIV/0!</v>
      </c>
      <c r="G18" s="439">
        <f>'既存の利益計画'!G18</f>
        <v>0</v>
      </c>
      <c r="H18" s="254" t="e">
        <f>'既存の利益計画'!H18</f>
        <v>#DIV/0!</v>
      </c>
      <c r="I18" s="439">
        <f>'既存の利益計画'!I18</f>
        <v>0</v>
      </c>
      <c r="J18" s="263" t="e">
        <f>'既存の利益計画'!J18</f>
        <v>#DIV/0!</v>
      </c>
      <c r="K18" s="439">
        <f>'既存の利益計画'!K18</f>
        <v>0</v>
      </c>
      <c r="L18" s="253" t="e">
        <f t="shared" si="0"/>
        <v>#DIV/0!</v>
      </c>
      <c r="M18" s="444">
        <f>'既存の利益計画'!M18</f>
        <v>0</v>
      </c>
      <c r="N18" s="253" t="e">
        <f t="shared" si="1"/>
        <v>#DIV/0!</v>
      </c>
      <c r="O18" s="444">
        <f>'既存の利益計画'!O18</f>
        <v>0</v>
      </c>
      <c r="P18" s="253" t="e">
        <f>O18/$O$5</f>
        <v>#DIV/0!</v>
      </c>
    </row>
    <row r="19" spans="1:16" s="187" customFormat="1" ht="19.5" customHeight="1">
      <c r="A19" s="19"/>
      <c r="B19" s="268"/>
      <c r="C19" s="269"/>
      <c r="D19" s="235" t="s">
        <v>357</v>
      </c>
      <c r="E19" s="440"/>
      <c r="F19" s="274"/>
      <c r="G19" s="440"/>
      <c r="H19" s="274"/>
      <c r="I19" s="440"/>
      <c r="J19" s="274"/>
      <c r="K19" s="439">
        <f>'新しい取組の利益計画'!E18</f>
        <v>0</v>
      </c>
      <c r="L19" s="253" t="e">
        <f t="shared" si="0"/>
        <v>#DIV/0!</v>
      </c>
      <c r="M19" s="444">
        <f>'新しい取組の利益計画'!G18</f>
        <v>0</v>
      </c>
      <c r="N19" s="253" t="e">
        <f t="shared" si="1"/>
        <v>#DIV/0!</v>
      </c>
      <c r="O19" s="444">
        <f>'新しい取組の利益計画'!I18</f>
        <v>0</v>
      </c>
      <c r="P19" s="253" t="e">
        <f t="shared" si="2"/>
        <v>#DIV/0!</v>
      </c>
    </row>
    <row r="20" spans="1:16" s="187" customFormat="1" ht="19.5" customHeight="1">
      <c r="A20" s="19"/>
      <c r="B20" s="268"/>
      <c r="C20" s="269"/>
      <c r="D20" s="240" t="s">
        <v>209</v>
      </c>
      <c r="E20" s="439">
        <f>'既存の利益計画'!E19</f>
        <v>0</v>
      </c>
      <c r="F20" s="254" t="e">
        <f>'既存の利益計画'!F19</f>
        <v>#DIV/0!</v>
      </c>
      <c r="G20" s="439">
        <f>'既存の利益計画'!G19</f>
        <v>0</v>
      </c>
      <c r="H20" s="254" t="e">
        <f>'既存の利益計画'!H19</f>
        <v>#DIV/0!</v>
      </c>
      <c r="I20" s="439">
        <f>'既存の利益計画'!I19</f>
        <v>0</v>
      </c>
      <c r="J20" s="263" t="e">
        <f>'既存の利益計画'!J19</f>
        <v>#DIV/0!</v>
      </c>
      <c r="K20" s="439">
        <f>'新しい取組の利益計画'!E19+'既存の利益計画'!K19</f>
        <v>0</v>
      </c>
      <c r="L20" s="253" t="e">
        <f t="shared" si="0"/>
        <v>#DIV/0!</v>
      </c>
      <c r="M20" s="444">
        <f>'新しい取組の利益計画'!G19+'既存の利益計画'!M19</f>
        <v>0</v>
      </c>
      <c r="N20" s="253" t="e">
        <f t="shared" si="1"/>
        <v>#DIV/0!</v>
      </c>
      <c r="O20" s="444">
        <f>'新しい取組の利益計画'!I19+'既存の利益計画'!O19</f>
        <v>0</v>
      </c>
      <c r="P20" s="253" t="e">
        <f t="shared" si="2"/>
        <v>#DIV/0!</v>
      </c>
    </row>
    <row r="21" spans="1:16" s="187" customFormat="1" ht="24.75" customHeight="1">
      <c r="A21" s="19"/>
      <c r="B21" s="249" t="s">
        <v>211</v>
      </c>
      <c r="C21" s="266"/>
      <c r="D21" s="251"/>
      <c r="E21" s="439">
        <f>'既存の利益計画'!E20</f>
        <v>0</v>
      </c>
      <c r="F21" s="254" t="e">
        <f>'既存の利益計画'!F20</f>
        <v>#DIV/0!</v>
      </c>
      <c r="G21" s="439">
        <f>'既存の利益計画'!G20</f>
        <v>0</v>
      </c>
      <c r="H21" s="254" t="e">
        <f>'既存の利益計画'!H20</f>
        <v>#DIV/0!</v>
      </c>
      <c r="I21" s="439">
        <f>'既存の利益計画'!I20</f>
        <v>0</v>
      </c>
      <c r="J21" s="263" t="e">
        <f>'既存の利益計画'!J20</f>
        <v>#DIV/0!</v>
      </c>
      <c r="K21" s="439">
        <f>'新しい取組の利益計画'!E20+'既存の利益計画'!K20</f>
        <v>0</v>
      </c>
      <c r="L21" s="253" t="e">
        <f t="shared" si="0"/>
        <v>#DIV/0!</v>
      </c>
      <c r="M21" s="444">
        <f>'新しい取組の利益計画'!G20+'既存の利益計画'!M20</f>
        <v>0</v>
      </c>
      <c r="N21" s="253" t="e">
        <f t="shared" si="1"/>
        <v>#DIV/0!</v>
      </c>
      <c r="O21" s="444">
        <f>'新しい取組の利益計画'!I20+'既存の利益計画'!O20</f>
        <v>0</v>
      </c>
      <c r="P21" s="253" t="e">
        <f t="shared" si="2"/>
        <v>#DIV/0!</v>
      </c>
    </row>
    <row r="22" spans="1:16" s="187" customFormat="1" ht="39.75" customHeight="1">
      <c r="A22" s="19"/>
      <c r="B22" s="235" t="s">
        <v>215</v>
      </c>
      <c r="C22" s="235"/>
      <c r="D22" s="235"/>
      <c r="E22" s="438">
        <f>'既存の利益計画'!E21</f>
        <v>0</v>
      </c>
      <c r="F22" s="254" t="e">
        <f>'既存の利益計画'!F21</f>
        <v>#DIV/0!</v>
      </c>
      <c r="G22" s="438">
        <f>'既存の利益計画'!G21</f>
        <v>0</v>
      </c>
      <c r="H22" s="254" t="e">
        <f>'既存の利益計画'!H21</f>
        <v>#DIV/0!</v>
      </c>
      <c r="I22" s="438">
        <f>'既存の利益計画'!I21</f>
        <v>0</v>
      </c>
      <c r="J22" s="263" t="e">
        <f>'既存の利益計画'!J21</f>
        <v>#DIV/0!</v>
      </c>
      <c r="K22" s="441">
        <f>K15-K21</f>
        <v>0</v>
      </c>
      <c r="L22" s="253" t="e">
        <f t="shared" si="0"/>
        <v>#DIV/0!</v>
      </c>
      <c r="M22" s="441">
        <f>M15-M21</f>
        <v>0</v>
      </c>
      <c r="N22" s="253" t="e">
        <f t="shared" si="1"/>
        <v>#DIV/0!</v>
      </c>
      <c r="O22" s="441">
        <f>O15-O21</f>
        <v>0</v>
      </c>
      <c r="P22" s="253" t="e">
        <f t="shared" si="2"/>
        <v>#DIV/0!</v>
      </c>
    </row>
    <row r="23" spans="1:16" s="187" customFormat="1" ht="19.5" customHeight="1">
      <c r="A23" s="19"/>
      <c r="B23" s="264"/>
      <c r="C23" s="235" t="s">
        <v>216</v>
      </c>
      <c r="D23" s="235"/>
      <c r="E23" s="439">
        <f>'既存の利益計画'!E22</f>
        <v>0</v>
      </c>
      <c r="F23" s="254" t="e">
        <f>'既存の利益計画'!F22</f>
        <v>#DIV/0!</v>
      </c>
      <c r="G23" s="439">
        <f>'既存の利益計画'!G22</f>
        <v>0</v>
      </c>
      <c r="H23" s="254" t="e">
        <f>'既存の利益計画'!H22</f>
        <v>#DIV/0!</v>
      </c>
      <c r="I23" s="439">
        <f>'既存の利益計画'!I22</f>
        <v>0</v>
      </c>
      <c r="J23" s="263" t="e">
        <f>'既存の利益計画'!J22</f>
        <v>#DIV/0!</v>
      </c>
      <c r="K23" s="439">
        <f>'新しい取組の利益計画'!E22+'既存の利益計画'!K22</f>
        <v>0</v>
      </c>
      <c r="L23" s="253" t="e">
        <f t="shared" si="0"/>
        <v>#DIV/0!</v>
      </c>
      <c r="M23" s="439">
        <f>'新しい取組の利益計画'!G22+'既存の利益計画'!M22</f>
        <v>0</v>
      </c>
      <c r="N23" s="253" t="e">
        <f t="shared" si="1"/>
        <v>#DIV/0!</v>
      </c>
      <c r="O23" s="439">
        <f>'新しい取組の利益計画'!I22+'既存の利益計画'!O22</f>
        <v>0</v>
      </c>
      <c r="P23" s="253" t="e">
        <f t="shared" si="2"/>
        <v>#DIV/0!</v>
      </c>
    </row>
    <row r="24" spans="1:16" s="187" customFormat="1" ht="19.5" customHeight="1">
      <c r="A24" s="19"/>
      <c r="B24" s="265"/>
      <c r="C24" s="235" t="s">
        <v>145</v>
      </c>
      <c r="D24" s="235"/>
      <c r="E24" s="439">
        <f>'既存の利益計画'!E23</f>
        <v>0</v>
      </c>
      <c r="F24" s="254" t="e">
        <f>'既存の利益計画'!F23</f>
        <v>#DIV/0!</v>
      </c>
      <c r="G24" s="439">
        <f>'既存の利益計画'!G23</f>
        <v>0</v>
      </c>
      <c r="H24" s="254" t="e">
        <f>'既存の利益計画'!H23</f>
        <v>#DIV/0!</v>
      </c>
      <c r="I24" s="439">
        <f>'既存の利益計画'!I23</f>
        <v>0</v>
      </c>
      <c r="J24" s="263" t="e">
        <f>'既存の利益計画'!J23</f>
        <v>#DIV/0!</v>
      </c>
      <c r="K24" s="439">
        <f>'新しい取組の利益計画'!E23+'既存の利益計画'!K23</f>
        <v>0</v>
      </c>
      <c r="L24" s="253" t="e">
        <f t="shared" si="0"/>
        <v>#DIV/0!</v>
      </c>
      <c r="M24" s="439">
        <f>'新しい取組の利益計画'!G23+'既存の利益計画'!M23</f>
        <v>0</v>
      </c>
      <c r="N24" s="253" t="e">
        <f t="shared" si="1"/>
        <v>#DIV/0!</v>
      </c>
      <c r="O24" s="439">
        <f>'新しい取組の利益計画'!I23+'既存の利益計画'!O23</f>
        <v>0</v>
      </c>
      <c r="P24" s="253" t="e">
        <f t="shared" si="2"/>
        <v>#DIV/0!</v>
      </c>
    </row>
    <row r="25" spans="1:16" s="187" customFormat="1" ht="24.75" customHeight="1">
      <c r="A25" s="19"/>
      <c r="B25" s="249" t="s">
        <v>141</v>
      </c>
      <c r="C25" s="252"/>
      <c r="D25" s="235"/>
      <c r="E25" s="439">
        <f>'既存の利益計画'!E24</f>
        <v>0</v>
      </c>
      <c r="F25" s="254" t="e">
        <f>'既存の利益計画'!F24</f>
        <v>#DIV/0!</v>
      </c>
      <c r="G25" s="439">
        <f>'既存の利益計画'!G24</f>
        <v>0</v>
      </c>
      <c r="H25" s="254" t="e">
        <f>'既存の利益計画'!H24</f>
        <v>#DIV/0!</v>
      </c>
      <c r="I25" s="439">
        <f>'既存の利益計画'!I24</f>
        <v>0</v>
      </c>
      <c r="J25" s="263" t="e">
        <f>'既存の利益計画'!J24</f>
        <v>#DIV/0!</v>
      </c>
      <c r="K25" s="439">
        <f>'新しい取組の利益計画'!E24+'既存の利益計画'!K24</f>
        <v>0</v>
      </c>
      <c r="L25" s="253" t="e">
        <f t="shared" si="0"/>
        <v>#DIV/0!</v>
      </c>
      <c r="M25" s="439">
        <f>'新しい取組の利益計画'!G24+'既存の利益計画'!M24</f>
        <v>0</v>
      </c>
      <c r="N25" s="253" t="e">
        <f t="shared" si="1"/>
        <v>#DIV/0!</v>
      </c>
      <c r="O25" s="439">
        <f>'新しい取組の利益計画'!I24+'既存の利益計画'!O24</f>
        <v>0</v>
      </c>
      <c r="P25" s="253" t="e">
        <f t="shared" si="2"/>
        <v>#DIV/0!</v>
      </c>
    </row>
    <row r="26" spans="1:16" s="187" customFormat="1" ht="24.75" customHeight="1">
      <c r="A26" s="19"/>
      <c r="B26" s="240"/>
      <c r="C26" s="235" t="s">
        <v>217</v>
      </c>
      <c r="D26" s="235"/>
      <c r="E26" s="438">
        <f>'既存の利益計画'!E25</f>
        <v>0</v>
      </c>
      <c r="F26" s="254" t="e">
        <f>'既存の利益計画'!F25</f>
        <v>#DIV/0!</v>
      </c>
      <c r="G26" s="438">
        <f>'既存の利益計画'!G25</f>
        <v>0</v>
      </c>
      <c r="H26" s="254" t="e">
        <f>'既存の利益計画'!H25</f>
        <v>#DIV/0!</v>
      </c>
      <c r="I26" s="438">
        <f>'既存の利益計画'!I25</f>
        <v>0</v>
      </c>
      <c r="J26" s="263" t="e">
        <f>'既存の利益計画'!J25</f>
        <v>#DIV/0!</v>
      </c>
      <c r="K26" s="438">
        <f>'新しい取組の利益計画'!E25+'既存の利益計画'!K25</f>
        <v>0</v>
      </c>
      <c r="L26" s="253" t="e">
        <f t="shared" si="0"/>
        <v>#DIV/0!</v>
      </c>
      <c r="M26" s="438">
        <f>'新しい取組の利益計画'!G25+'既存の利益計画'!M25</f>
        <v>0</v>
      </c>
      <c r="N26" s="253" t="e">
        <f t="shared" si="1"/>
        <v>#DIV/0!</v>
      </c>
      <c r="O26" s="438">
        <f>'新しい取組の利益計画'!I25+'既存の利益計画'!O25</f>
        <v>0</v>
      </c>
      <c r="P26" s="253" t="e">
        <f t="shared" si="2"/>
        <v>#DIV/0!</v>
      </c>
    </row>
    <row r="27" spans="1:16" s="187" customFormat="1" ht="19.5" customHeight="1">
      <c r="A27" s="19"/>
      <c r="B27" s="265"/>
      <c r="C27" s="240" t="s">
        <v>146</v>
      </c>
      <c r="D27" s="235"/>
      <c r="E27" s="439">
        <f>'既存の利益計画'!E26</f>
        <v>0</v>
      </c>
      <c r="F27" s="254" t="e">
        <f>'既存の利益計画'!F26</f>
        <v>#DIV/0!</v>
      </c>
      <c r="G27" s="439">
        <f>'既存の利益計画'!G26</f>
        <v>0</v>
      </c>
      <c r="H27" s="254" t="e">
        <f>'既存の利益計画'!H26</f>
        <v>#DIV/0!</v>
      </c>
      <c r="I27" s="439">
        <f>'既存の利益計画'!I26</f>
        <v>0</v>
      </c>
      <c r="J27" s="263" t="e">
        <f>'既存の利益計画'!J26</f>
        <v>#DIV/0!</v>
      </c>
      <c r="K27" s="439">
        <f>'新しい取組の利益計画'!E26+'既存の利益計画'!K26</f>
        <v>0</v>
      </c>
      <c r="L27" s="253" t="e">
        <f t="shared" si="0"/>
        <v>#DIV/0!</v>
      </c>
      <c r="M27" s="439">
        <f>'新しい取組の利益計画'!G26+'既存の利益計画'!M26</f>
        <v>0</v>
      </c>
      <c r="N27" s="253" t="e">
        <f t="shared" si="1"/>
        <v>#DIV/0!</v>
      </c>
      <c r="O27" s="439">
        <f>'新しい取組の利益計画'!I26+'既存の利益計画'!O26</f>
        <v>0</v>
      </c>
      <c r="P27" s="253" t="e">
        <f t="shared" si="2"/>
        <v>#DIV/0!</v>
      </c>
    </row>
    <row r="28" spans="1:16" s="187" customFormat="1" ht="24.75" customHeight="1">
      <c r="A28" s="19"/>
      <c r="B28" s="249" t="s">
        <v>142</v>
      </c>
      <c r="C28" s="252"/>
      <c r="D28" s="235"/>
      <c r="E28" s="439">
        <f>'既存の利益計画'!E27</f>
        <v>0</v>
      </c>
      <c r="F28" s="254" t="e">
        <f>'既存の利益計画'!F27</f>
        <v>#DIV/0!</v>
      </c>
      <c r="G28" s="439">
        <f>'既存の利益計画'!G27</f>
        <v>0</v>
      </c>
      <c r="H28" s="254" t="e">
        <f>'既存の利益計画'!H27</f>
        <v>#DIV/0!</v>
      </c>
      <c r="I28" s="439">
        <f>'既存の利益計画'!I27</f>
        <v>0</v>
      </c>
      <c r="J28" s="263" t="e">
        <f>'既存の利益計画'!J27</f>
        <v>#DIV/0!</v>
      </c>
      <c r="K28" s="439">
        <f>'新しい取組の利益計画'!E27+'既存の利益計画'!K27</f>
        <v>0</v>
      </c>
      <c r="L28" s="253" t="e">
        <f t="shared" si="0"/>
        <v>#DIV/0!</v>
      </c>
      <c r="M28" s="439">
        <f>'新しい取組の利益計画'!G27+'既存の利益計画'!M27</f>
        <v>0</v>
      </c>
      <c r="N28" s="253" t="e">
        <f t="shared" si="1"/>
        <v>#DIV/0!</v>
      </c>
      <c r="O28" s="439">
        <f>'新しい取組の利益計画'!I27+'既存の利益計画'!O27</f>
        <v>0</v>
      </c>
      <c r="P28" s="253" t="e">
        <f t="shared" si="2"/>
        <v>#DIV/0!</v>
      </c>
    </row>
    <row r="29" spans="1:16" s="187" customFormat="1" ht="39.75" customHeight="1">
      <c r="A29" s="19"/>
      <c r="B29" s="249" t="s">
        <v>346</v>
      </c>
      <c r="C29" s="250"/>
      <c r="D29" s="251"/>
      <c r="E29" s="438">
        <f>'既存の利益計画'!E28</f>
        <v>0</v>
      </c>
      <c r="F29" s="254" t="e">
        <f>'既存の利益計画'!F28</f>
        <v>#DIV/0!</v>
      </c>
      <c r="G29" s="438">
        <f>'既存の利益計画'!G28</f>
        <v>0</v>
      </c>
      <c r="H29" s="254" t="e">
        <f>'既存の利益計画'!H28</f>
        <v>#DIV/0!</v>
      </c>
      <c r="I29" s="438">
        <f>'既存の利益計画'!I28</f>
        <v>0</v>
      </c>
      <c r="J29" s="263" t="e">
        <f>'既存の利益計画'!J28</f>
        <v>#DIV/0!</v>
      </c>
      <c r="K29" s="441">
        <f>'新しい取組の利益計画'!E28+'既存の利益計画'!K28</f>
        <v>0</v>
      </c>
      <c r="L29" s="253" t="e">
        <f t="shared" si="0"/>
        <v>#DIV/0!</v>
      </c>
      <c r="M29" s="441">
        <f>'新しい取組の利益計画'!G28+'既存の利益計画'!M28</f>
        <v>0</v>
      </c>
      <c r="N29" s="253" t="e">
        <f t="shared" si="1"/>
        <v>#DIV/0!</v>
      </c>
      <c r="O29" s="441">
        <f>'新しい取組の利益計画'!I28+'既存の利益計画'!O28</f>
        <v>0</v>
      </c>
      <c r="P29" s="253" t="e">
        <f t="shared" si="2"/>
        <v>#DIV/0!</v>
      </c>
    </row>
    <row r="30" spans="1:16" s="187" customFormat="1" ht="24.75" customHeight="1">
      <c r="A30" s="19"/>
      <c r="B30" s="249" t="s">
        <v>348</v>
      </c>
      <c r="C30" s="250"/>
      <c r="D30" s="251"/>
      <c r="E30" s="439">
        <f>'既存の利益計画'!E29</f>
        <v>0</v>
      </c>
      <c r="F30" s="254" t="e">
        <f>'既存の利益計画'!F29</f>
        <v>#DIV/0!</v>
      </c>
      <c r="G30" s="439">
        <f>'既存の利益計画'!G29</f>
        <v>0</v>
      </c>
      <c r="H30" s="254" t="e">
        <f>'既存の利益計画'!H29</f>
        <v>#DIV/0!</v>
      </c>
      <c r="I30" s="439">
        <f>'既存の利益計画'!I29</f>
        <v>0</v>
      </c>
      <c r="J30" s="263" t="e">
        <f>'既存の利益計画'!J29</f>
        <v>#DIV/0!</v>
      </c>
      <c r="K30" s="444">
        <f>'新しい取組の利益計画'!E29+'既存の利益計画'!K29</f>
        <v>0</v>
      </c>
      <c r="L30" s="253" t="e">
        <f t="shared" si="0"/>
        <v>#DIV/0!</v>
      </c>
      <c r="M30" s="444">
        <f>'新しい取組の利益計画'!G29+'既存の利益計画'!M29</f>
        <v>0</v>
      </c>
      <c r="N30" s="253" t="e">
        <f t="shared" si="1"/>
        <v>#DIV/0!</v>
      </c>
      <c r="O30" s="444">
        <f>'新しい取組の利益計画'!I29+'既存の利益計画'!O29</f>
        <v>0</v>
      </c>
      <c r="P30" s="253" t="e">
        <f t="shared" si="2"/>
        <v>#DIV/0!</v>
      </c>
    </row>
    <row r="31" spans="1:16" s="187" customFormat="1" ht="24.75" customHeight="1">
      <c r="A31" s="19"/>
      <c r="B31" s="249" t="s">
        <v>349</v>
      </c>
      <c r="C31" s="250"/>
      <c r="D31" s="251"/>
      <c r="E31" s="439">
        <f>'既存の利益計画'!E30</f>
        <v>0</v>
      </c>
      <c r="F31" s="254" t="e">
        <f>'既存の利益計画'!F30</f>
        <v>#DIV/0!</v>
      </c>
      <c r="G31" s="439">
        <f>'既存の利益計画'!G30</f>
        <v>0</v>
      </c>
      <c r="H31" s="254" t="e">
        <f>'既存の利益計画'!H30</f>
        <v>#DIV/0!</v>
      </c>
      <c r="I31" s="439">
        <f>'既存の利益計画'!I30</f>
        <v>0</v>
      </c>
      <c r="J31" s="263" t="e">
        <f>'既存の利益計画'!J30</f>
        <v>#DIV/0!</v>
      </c>
      <c r="K31" s="444">
        <f>'新しい取組の利益計画'!E30+'既存の利益計画'!K30</f>
        <v>0</v>
      </c>
      <c r="L31" s="253" t="e">
        <f t="shared" si="0"/>
        <v>#DIV/0!</v>
      </c>
      <c r="M31" s="444">
        <f>'新しい取組の利益計画'!G30+'既存の利益計画'!M30</f>
        <v>0</v>
      </c>
      <c r="N31" s="253" t="e">
        <f t="shared" si="1"/>
        <v>#DIV/0!</v>
      </c>
      <c r="O31" s="444">
        <f>'新しい取組の利益計画'!I30+'既存の利益計画'!O30</f>
        <v>0</v>
      </c>
      <c r="P31" s="253" t="e">
        <f t="shared" si="2"/>
        <v>#DIV/0!</v>
      </c>
    </row>
    <row r="32" spans="1:16" s="187" customFormat="1" ht="24.75" customHeight="1">
      <c r="A32" s="19"/>
      <c r="B32" s="249" t="s">
        <v>350</v>
      </c>
      <c r="C32" s="250"/>
      <c r="D32" s="251"/>
      <c r="E32" s="439">
        <f>'既存の利益計画'!E31</f>
        <v>0</v>
      </c>
      <c r="F32" s="254" t="e">
        <f>'既存の利益計画'!F31</f>
        <v>#DIV/0!</v>
      </c>
      <c r="G32" s="439">
        <f>'既存の利益計画'!G31</f>
        <v>0</v>
      </c>
      <c r="H32" s="254" t="e">
        <f>'既存の利益計画'!H31</f>
        <v>#DIV/0!</v>
      </c>
      <c r="I32" s="439">
        <f>'既存の利益計画'!I31</f>
        <v>0</v>
      </c>
      <c r="J32" s="263" t="e">
        <f>'既存の利益計画'!J31</f>
        <v>#DIV/0!</v>
      </c>
      <c r="K32" s="444">
        <f>'新しい取組の利益計画'!E31+'既存の利益計画'!K31</f>
        <v>0</v>
      </c>
      <c r="L32" s="253" t="e">
        <f t="shared" si="0"/>
        <v>#DIV/0!</v>
      </c>
      <c r="M32" s="444">
        <f>'新しい取組の利益計画'!G31+'既存の利益計画'!M31</f>
        <v>0</v>
      </c>
      <c r="N32" s="253" t="e">
        <f t="shared" si="1"/>
        <v>#DIV/0!</v>
      </c>
      <c r="O32" s="444">
        <f>'新しい取組の利益計画'!I31+'既存の利益計画'!O31</f>
        <v>0</v>
      </c>
      <c r="P32" s="253" t="e">
        <f t="shared" si="2"/>
        <v>#DIV/0!</v>
      </c>
    </row>
    <row r="33" spans="1:16" s="187" customFormat="1" ht="24.75" customHeight="1">
      <c r="A33" s="19"/>
      <c r="B33" s="201" t="s">
        <v>347</v>
      </c>
      <c r="C33" s="250"/>
      <c r="D33" s="252"/>
      <c r="E33" s="439">
        <f>'既存の利益計画'!E32</f>
        <v>0</v>
      </c>
      <c r="F33" s="254" t="e">
        <f>'既存の利益計画'!F32</f>
        <v>#DIV/0!</v>
      </c>
      <c r="G33" s="439">
        <f>'既存の利益計画'!G32</f>
        <v>0</v>
      </c>
      <c r="H33" s="254" t="e">
        <f>'既存の利益計画'!H32</f>
        <v>#DIV/0!</v>
      </c>
      <c r="I33" s="439">
        <f>'既存の利益計画'!I32</f>
        <v>0</v>
      </c>
      <c r="J33" s="263" t="e">
        <f>'既存の利益計画'!J32</f>
        <v>#DIV/0!</v>
      </c>
      <c r="K33" s="444">
        <f>'新しい取組の利益計画'!E32+'既存の利益計画'!K32</f>
        <v>0</v>
      </c>
      <c r="L33" s="253" t="e">
        <f t="shared" si="0"/>
        <v>#DIV/0!</v>
      </c>
      <c r="M33" s="444">
        <f>'新しい取組の利益計画'!G32+'既存の利益計画'!M32</f>
        <v>0</v>
      </c>
      <c r="N33" s="253" t="e">
        <f t="shared" si="1"/>
        <v>#DIV/0!</v>
      </c>
      <c r="O33" s="444">
        <f>'新しい取組の利益計画'!I32+'既存の利益計画'!O32</f>
        <v>0</v>
      </c>
      <c r="P33" s="253" t="e">
        <f t="shared" si="2"/>
        <v>#DIV/0!</v>
      </c>
    </row>
    <row r="34" spans="1:16" s="187" customFormat="1" ht="39.75" customHeight="1">
      <c r="A34" s="19"/>
      <c r="B34" s="235" t="s">
        <v>144</v>
      </c>
      <c r="C34" s="235"/>
      <c r="D34" s="235"/>
      <c r="E34" s="441">
        <f>'既存の利益計画'!E33</f>
        <v>0</v>
      </c>
      <c r="F34" s="253" t="e">
        <f>'既存の利益計画'!F33</f>
        <v>#DIV/0!</v>
      </c>
      <c r="G34" s="441">
        <f>'既存の利益計画'!G33</f>
        <v>0</v>
      </c>
      <c r="H34" s="253" t="e">
        <f>'既存の利益計画'!H33</f>
        <v>#DIV/0!</v>
      </c>
      <c r="I34" s="441">
        <f>'既存の利益計画'!I33</f>
        <v>0</v>
      </c>
      <c r="J34" s="275" t="e">
        <f>'既存の利益計画'!J33</f>
        <v>#DIV/0!</v>
      </c>
      <c r="K34" s="441">
        <f>'新しい取組の利益計画'!E33+'既存の利益計画'!K33</f>
        <v>0</v>
      </c>
      <c r="L34" s="253" t="e">
        <f t="shared" si="0"/>
        <v>#DIV/0!</v>
      </c>
      <c r="M34" s="441">
        <f>'新しい取組の利益計画'!G33+'既存の利益計画'!M33</f>
        <v>0</v>
      </c>
      <c r="N34" s="253" t="e">
        <f t="shared" si="1"/>
        <v>#DIV/0!</v>
      </c>
      <c r="O34" s="441">
        <f>'新しい取組の利益計画'!I33+'既存の利益計画'!O33</f>
        <v>0</v>
      </c>
      <c r="P34" s="253" t="e">
        <f t="shared" si="2"/>
        <v>#DIV/0!</v>
      </c>
    </row>
    <row r="35" spans="1:16" s="198" customFormat="1" ht="7.5" customHeight="1">
      <c r="A35" s="18"/>
      <c r="B35" s="200"/>
      <c r="C35" s="200"/>
      <c r="D35" s="200"/>
      <c r="E35" s="442"/>
      <c r="F35" s="196"/>
      <c r="G35" s="442"/>
      <c r="H35" s="196"/>
      <c r="I35" s="442"/>
      <c r="J35" s="196"/>
      <c r="K35" s="445"/>
      <c r="L35" s="197"/>
      <c r="M35" s="445"/>
      <c r="N35" s="197"/>
      <c r="O35" s="445"/>
      <c r="P35" s="197"/>
    </row>
    <row r="36" spans="1:16" s="187" customFormat="1" ht="24.75" customHeight="1">
      <c r="A36" s="19"/>
      <c r="B36" s="201" t="s">
        <v>143</v>
      </c>
      <c r="C36" s="250"/>
      <c r="D36" s="252"/>
      <c r="E36" s="443">
        <f>'既存の利益計画'!E35</f>
        <v>0</v>
      </c>
      <c r="F36" s="194" t="s">
        <v>358</v>
      </c>
      <c r="G36" s="443">
        <f>'既存の利益計画'!G35</f>
        <v>0</v>
      </c>
      <c r="H36" s="194" t="s">
        <v>358</v>
      </c>
      <c r="I36" s="443">
        <f>'既存の利益計画'!I35</f>
        <v>0</v>
      </c>
      <c r="J36" s="194" t="s">
        <v>358</v>
      </c>
      <c r="K36" s="443">
        <f>'新しい取組の利益計画'!E35+'既存の利益計画'!K35</f>
        <v>0</v>
      </c>
      <c r="L36" s="194" t="s">
        <v>358</v>
      </c>
      <c r="M36" s="443">
        <f>'新しい取組の利益計画'!G35+'既存の利益計画'!M35</f>
        <v>0</v>
      </c>
      <c r="N36" s="194" t="s">
        <v>358</v>
      </c>
      <c r="O36" s="443">
        <f>'新しい取組の利益計画'!I35+'既存の利益計画'!O35</f>
        <v>0</v>
      </c>
      <c r="P36" s="194" t="s">
        <v>358</v>
      </c>
    </row>
  </sheetData>
  <sheetProtection sheet="1"/>
  <mergeCells count="14">
    <mergeCell ref="B2:D2"/>
    <mergeCell ref="B3:D3"/>
    <mergeCell ref="I3:J3"/>
    <mergeCell ref="G3:H3"/>
    <mergeCell ref="E3:F3"/>
    <mergeCell ref="E2:F2"/>
    <mergeCell ref="G2:H2"/>
    <mergeCell ref="I2:J2"/>
    <mergeCell ref="K3:L3"/>
    <mergeCell ref="M2:N2"/>
    <mergeCell ref="O2:P2"/>
    <mergeCell ref="O3:P3"/>
    <mergeCell ref="M3:N3"/>
    <mergeCell ref="K2:L2"/>
  </mergeCells>
  <printOptions horizontalCentered="1" verticalCentered="1"/>
  <pageMargins left="0.44" right="0.1968503937007874" top="0.3937007874015748" bottom="0.3937007874015748" header="0.5118110236220472" footer="0.5118110236220472"/>
  <pageSetup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9"/>
  <sheetViews>
    <sheetView showGridLines="0" defaultGridColor="0" zoomScalePageLayoutView="0" colorId="23" workbookViewId="0" topLeftCell="A10">
      <selection activeCell="F8" sqref="F8"/>
    </sheetView>
  </sheetViews>
  <sheetFormatPr defaultColWidth="9.00390625" defaultRowHeight="13.5"/>
  <cols>
    <col min="1" max="1" width="1.875" style="239" customWidth="1"/>
    <col min="2" max="2" width="28.375" style="239" customWidth="1"/>
    <col min="3" max="3" width="17.375" style="239" customWidth="1"/>
    <col min="4" max="4" width="27.125" style="239" customWidth="1"/>
    <col min="5" max="5" width="16.25390625" style="239" customWidth="1"/>
    <col min="6" max="6" width="18.125" style="239" customWidth="1"/>
    <col min="7" max="16384" width="9.00390625" style="239" customWidth="1"/>
  </cols>
  <sheetData>
    <row r="1" spans="1:32" s="68" customFormat="1" ht="30" customHeight="1">
      <c r="A1" s="56"/>
      <c r="B1" s="195" t="s">
        <v>471</v>
      </c>
      <c r="C1" s="186"/>
      <c r="D1" s="335" t="s">
        <v>469</v>
      </c>
      <c r="E1" s="336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</row>
    <row r="2" spans="1:32" s="68" customFormat="1" ht="13.5" customHeight="1">
      <c r="A2" s="56"/>
      <c r="B2" s="195"/>
      <c r="C2" s="371" t="s">
        <v>499</v>
      </c>
      <c r="D2" s="388"/>
      <c r="E2" s="260"/>
      <c r="F2" s="193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</row>
    <row r="3" spans="1:32" s="68" customFormat="1" ht="9.75" customHeight="1">
      <c r="A3" s="56"/>
      <c r="B3" s="195"/>
      <c r="C3" s="369"/>
      <c r="D3" s="256"/>
      <c r="E3" s="260"/>
      <c r="F3" s="193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</row>
    <row r="4" spans="1:32" s="190" customFormat="1" ht="36" customHeight="1">
      <c r="A4" s="200"/>
      <c r="B4" s="366" t="s">
        <v>472</v>
      </c>
      <c r="C4" s="278" t="s">
        <v>473</v>
      </c>
      <c r="D4" s="278" t="s">
        <v>474</v>
      </c>
      <c r="E4" s="278" t="s">
        <v>473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</row>
    <row r="5" spans="2:32" s="55" customFormat="1" ht="24" customHeight="1">
      <c r="B5" s="389" t="s">
        <v>482</v>
      </c>
      <c r="C5" s="390"/>
      <c r="D5" s="389" t="s">
        <v>481</v>
      </c>
      <c r="E5" s="390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</row>
    <row r="6" spans="2:32" s="55" customFormat="1" ht="24" customHeight="1">
      <c r="B6" s="391"/>
      <c r="C6" s="390"/>
      <c r="D6" s="391" t="s">
        <v>176</v>
      </c>
      <c r="E6" s="390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</row>
    <row r="7" spans="2:32" s="55" customFormat="1" ht="24" customHeight="1">
      <c r="B7" s="391"/>
      <c r="C7" s="390"/>
      <c r="D7" s="391"/>
      <c r="E7" s="390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</row>
    <row r="8" spans="2:32" s="55" customFormat="1" ht="24" customHeight="1">
      <c r="B8" s="391"/>
      <c r="C8" s="390"/>
      <c r="D8" s="391"/>
      <c r="E8" s="390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</row>
    <row r="9" spans="2:32" s="55" customFormat="1" ht="24" customHeight="1">
      <c r="B9" s="391"/>
      <c r="C9" s="390"/>
      <c r="D9" s="391"/>
      <c r="E9" s="390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</row>
    <row r="10" spans="2:32" s="55" customFormat="1" ht="24" customHeight="1">
      <c r="B10" s="391"/>
      <c r="C10" s="390"/>
      <c r="D10" s="391"/>
      <c r="E10" s="390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</row>
    <row r="11" spans="2:32" s="55" customFormat="1" ht="36" customHeight="1">
      <c r="B11" s="367" t="s">
        <v>475</v>
      </c>
      <c r="C11" s="337">
        <f>SUM(C5:C10)</f>
        <v>0</v>
      </c>
      <c r="D11" s="367" t="s">
        <v>475</v>
      </c>
      <c r="E11" s="337">
        <f>SUM(E5:E10)</f>
        <v>0</v>
      </c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</row>
    <row r="12" spans="2:32" s="56" customFormat="1" ht="6.75" customHeight="1">
      <c r="B12" s="338"/>
      <c r="C12" s="339"/>
      <c r="D12" s="338"/>
      <c r="E12" s="339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</row>
    <row r="13" spans="2:32" s="55" customFormat="1" ht="36" customHeight="1">
      <c r="B13" s="366" t="s">
        <v>476</v>
      </c>
      <c r="C13" s="278" t="s">
        <v>473</v>
      </c>
      <c r="D13" s="278" t="s">
        <v>474</v>
      </c>
      <c r="E13" s="278" t="s">
        <v>473</v>
      </c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</row>
    <row r="14" spans="2:32" s="55" customFormat="1" ht="24" customHeight="1">
      <c r="B14" s="391" t="s">
        <v>477</v>
      </c>
      <c r="C14" s="390"/>
      <c r="D14" s="391" t="s">
        <v>176</v>
      </c>
      <c r="E14" s="390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</row>
    <row r="15" spans="2:32" s="55" customFormat="1" ht="24" customHeight="1">
      <c r="B15" s="391" t="s">
        <v>478</v>
      </c>
      <c r="C15" s="390"/>
      <c r="D15" s="391"/>
      <c r="E15" s="390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</row>
    <row r="16" spans="2:32" s="55" customFormat="1" ht="24" customHeight="1">
      <c r="B16" s="391"/>
      <c r="C16" s="390"/>
      <c r="D16" s="391"/>
      <c r="E16" s="390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</row>
    <row r="17" spans="2:32" s="55" customFormat="1" ht="24" customHeight="1">
      <c r="B17" s="391"/>
      <c r="C17" s="390"/>
      <c r="D17" s="391"/>
      <c r="E17" s="390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</row>
    <row r="18" spans="2:32" s="55" customFormat="1" ht="24" customHeight="1">
      <c r="B18" s="391"/>
      <c r="C18" s="390"/>
      <c r="D18" s="391"/>
      <c r="E18" s="390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</row>
    <row r="19" spans="2:32" s="55" customFormat="1" ht="24" customHeight="1">
      <c r="B19" s="391"/>
      <c r="C19" s="390"/>
      <c r="D19" s="391"/>
      <c r="E19" s="390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</row>
    <row r="20" spans="2:32" s="55" customFormat="1" ht="36" customHeight="1">
      <c r="B20" s="367" t="s">
        <v>475</v>
      </c>
      <c r="C20" s="337">
        <f>SUM(C14:C19)</f>
        <v>0</v>
      </c>
      <c r="D20" s="367" t="s">
        <v>475</v>
      </c>
      <c r="E20" s="337">
        <f>SUM(E14:E19)</f>
        <v>0</v>
      </c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</row>
    <row r="21" spans="2:32" s="56" customFormat="1" ht="6" customHeight="1">
      <c r="B21" s="338"/>
      <c r="C21" s="339"/>
      <c r="D21" s="338"/>
      <c r="E21" s="339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</row>
    <row r="22" spans="2:32" s="341" customFormat="1" ht="44.25" customHeight="1">
      <c r="B22" s="367" t="s">
        <v>479</v>
      </c>
      <c r="C22" s="368">
        <f>C11+C20</f>
        <v>0</v>
      </c>
      <c r="D22" s="367" t="s">
        <v>480</v>
      </c>
      <c r="E22" s="368">
        <f>E11+E20</f>
        <v>0</v>
      </c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</row>
    <row r="23" spans="2:32" s="308" customFormat="1" ht="19.5" customHeight="1">
      <c r="B23" s="1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</row>
    <row r="24" spans="2:32" s="308" customFormat="1" ht="19.5" customHeight="1">
      <c r="B24" s="1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</row>
    <row r="25" spans="2:32" s="308" customFormat="1" ht="19.5" customHeight="1">
      <c r="B25" s="1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</row>
    <row r="26" spans="2:32" s="308" customFormat="1" ht="19.5" customHeight="1">
      <c r="B26" s="1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</row>
    <row r="27" spans="2:32" s="308" customFormat="1" ht="19.5" customHeight="1">
      <c r="B27" s="1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</row>
    <row r="28" spans="2:32" s="308" customFormat="1" ht="19.5" customHeight="1">
      <c r="B28" s="1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</row>
    <row r="29" spans="2:32" s="308" customFormat="1" ht="19.5" customHeight="1">
      <c r="B29" s="19"/>
      <c r="C29" s="55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</row>
    <row r="30" ht="12.75" customHeight="1"/>
    <row r="32" ht="24.75" customHeight="1"/>
    <row r="33" ht="19.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showGridLines="0" tabSelected="1" defaultGridColor="0" zoomScalePageLayoutView="0" colorId="55" workbookViewId="0" topLeftCell="B1">
      <selection activeCell="H10" sqref="H10"/>
    </sheetView>
  </sheetViews>
  <sheetFormatPr defaultColWidth="9.00390625" defaultRowHeight="13.5"/>
  <cols>
    <col min="1" max="1" width="1.12109375" style="183" customWidth="1"/>
    <col min="2" max="6" width="9.00390625" style="183" customWidth="1"/>
    <col min="7" max="7" width="9.50390625" style="183" customWidth="1"/>
    <col min="8" max="8" width="12.00390625" style="183" customWidth="1"/>
    <col min="9" max="9" width="9.00390625" style="183" customWidth="1"/>
    <col min="10" max="10" width="11.25390625" style="183" customWidth="1"/>
    <col min="11" max="16384" width="9.00390625" style="183" customWidth="1"/>
  </cols>
  <sheetData>
    <row r="1" spans="2:6" ht="13.5">
      <c r="B1" s="371" t="s">
        <v>499</v>
      </c>
      <c r="C1" s="487"/>
      <c r="D1" s="487"/>
      <c r="E1" s="487"/>
      <c r="F1" s="487"/>
    </row>
    <row r="2" ht="19.5" customHeight="1">
      <c r="B2" s="203" t="s">
        <v>503</v>
      </c>
    </row>
    <row r="3" ht="19.5" customHeight="1"/>
    <row r="4" spans="2:10" ht="19.5" customHeight="1">
      <c r="B4" s="552" t="s">
        <v>185</v>
      </c>
      <c r="C4" s="552"/>
      <c r="D4" s="552"/>
      <c r="E4" s="552"/>
      <c r="F4" s="552"/>
      <c r="G4" s="552"/>
      <c r="H4" s="552"/>
      <c r="I4" s="552"/>
      <c r="J4" s="552"/>
    </row>
    <row r="5" ht="19.5" customHeight="1"/>
    <row r="6" spans="2:10" ht="19.5" customHeight="1">
      <c r="B6" s="233"/>
      <c r="C6" s="233"/>
      <c r="D6" s="233"/>
      <c r="E6" s="233"/>
      <c r="F6" s="233"/>
      <c r="G6" s="233"/>
      <c r="H6" s="233"/>
      <c r="I6" s="233"/>
      <c r="J6" s="233"/>
    </row>
    <row r="7" spans="2:10" ht="19.5" customHeight="1">
      <c r="B7" s="233"/>
      <c r="C7" s="233"/>
      <c r="D7" s="233"/>
      <c r="E7" s="233"/>
      <c r="F7" s="233"/>
      <c r="G7" s="233"/>
      <c r="H7" s="488"/>
      <c r="I7" s="488"/>
      <c r="J7" s="489" t="s">
        <v>432</v>
      </c>
    </row>
    <row r="8" spans="2:10" ht="19.5" customHeight="1">
      <c r="B8" s="233"/>
      <c r="C8" s="233"/>
      <c r="D8" s="233"/>
      <c r="E8" s="233"/>
      <c r="F8" s="233"/>
      <c r="G8" s="233"/>
      <c r="H8" s="233"/>
      <c r="I8" s="233"/>
      <c r="J8" s="234"/>
    </row>
    <row r="9" spans="2:10" ht="19.5" customHeight="1">
      <c r="B9" s="233" t="s">
        <v>361</v>
      </c>
      <c r="C9" s="233"/>
      <c r="D9" s="233"/>
      <c r="E9" s="233"/>
      <c r="F9" s="233"/>
      <c r="G9" s="233"/>
      <c r="H9" s="233"/>
      <c r="I9" s="233"/>
      <c r="J9" s="233"/>
    </row>
    <row r="10" spans="2:10" ht="19.5" customHeight="1">
      <c r="B10" s="233"/>
      <c r="C10" s="233"/>
      <c r="D10" s="233"/>
      <c r="E10" s="233"/>
      <c r="F10" s="233"/>
      <c r="G10" s="233"/>
      <c r="H10" s="233"/>
      <c r="I10" s="233"/>
      <c r="J10" s="233"/>
    </row>
    <row r="11" spans="2:10" ht="19.5" customHeight="1">
      <c r="B11" s="233"/>
      <c r="C11" s="233"/>
      <c r="D11" s="233"/>
      <c r="E11" s="233"/>
      <c r="F11" s="233"/>
      <c r="G11" s="233"/>
      <c r="H11" s="233"/>
      <c r="I11" s="233"/>
      <c r="J11" s="233"/>
    </row>
    <row r="12" spans="2:10" ht="19.5" customHeight="1">
      <c r="B12" s="233"/>
      <c r="C12" s="233"/>
      <c r="D12" s="233"/>
      <c r="E12" s="233"/>
      <c r="F12" s="233"/>
      <c r="G12" s="233"/>
      <c r="H12" s="233"/>
      <c r="I12" s="233"/>
      <c r="J12" s="233"/>
    </row>
    <row r="13" spans="2:10" ht="19.5" customHeight="1">
      <c r="B13" s="233"/>
      <c r="C13" s="233"/>
      <c r="D13" s="233"/>
      <c r="E13" s="233"/>
      <c r="F13" s="233" t="s">
        <v>187</v>
      </c>
      <c r="G13" s="233"/>
      <c r="H13" s="490"/>
      <c r="I13" s="490"/>
      <c r="J13" s="490"/>
    </row>
    <row r="14" spans="2:10" ht="19.5" customHeight="1">
      <c r="B14" s="233"/>
      <c r="C14" s="233"/>
      <c r="D14" s="233"/>
      <c r="E14" s="233"/>
      <c r="F14" s="233" t="s">
        <v>497</v>
      </c>
      <c r="G14" s="233"/>
      <c r="H14" s="491"/>
      <c r="I14" s="490"/>
      <c r="J14" s="490"/>
    </row>
    <row r="15" spans="2:10" ht="19.5" customHeight="1">
      <c r="B15" s="233"/>
      <c r="C15" s="233"/>
      <c r="D15" s="233"/>
      <c r="E15" s="233"/>
      <c r="F15" s="233" t="s">
        <v>498</v>
      </c>
      <c r="G15" s="233"/>
      <c r="H15" s="490"/>
      <c r="I15" s="490"/>
      <c r="J15" s="492"/>
    </row>
    <row r="16" spans="2:10" ht="19.5" customHeight="1">
      <c r="B16" s="233"/>
      <c r="C16" s="233"/>
      <c r="D16" s="233"/>
      <c r="E16" s="233"/>
      <c r="F16" s="233"/>
      <c r="G16" s="233"/>
      <c r="H16" s="551"/>
      <c r="I16" s="551"/>
      <c r="J16" s="493" t="s">
        <v>186</v>
      </c>
    </row>
    <row r="17" spans="2:10" ht="19.5" customHeight="1">
      <c r="B17" s="233"/>
      <c r="C17" s="233"/>
      <c r="D17" s="233"/>
      <c r="E17" s="233"/>
      <c r="F17" s="233"/>
      <c r="G17" s="233"/>
      <c r="H17" s="233"/>
      <c r="I17" s="233"/>
      <c r="J17" s="233"/>
    </row>
    <row r="18" spans="2:10" ht="19.5" customHeight="1">
      <c r="B18" s="233"/>
      <c r="C18" s="233"/>
      <c r="D18" s="233"/>
      <c r="E18" s="233"/>
      <c r="F18" s="233"/>
      <c r="G18" s="233"/>
      <c r="H18" s="233"/>
      <c r="I18" s="233"/>
      <c r="J18" s="233"/>
    </row>
    <row r="19" spans="2:10" ht="19.5" customHeight="1">
      <c r="B19" s="233"/>
      <c r="C19" s="233"/>
      <c r="D19" s="233"/>
      <c r="E19" s="233"/>
      <c r="F19" s="233"/>
      <c r="G19" s="233"/>
      <c r="H19" s="233"/>
      <c r="I19" s="233"/>
      <c r="J19" s="233"/>
    </row>
    <row r="20" spans="2:10" ht="19.5" customHeight="1">
      <c r="B20" s="553" t="s">
        <v>504</v>
      </c>
      <c r="C20" s="553"/>
      <c r="D20" s="553"/>
      <c r="E20" s="553"/>
      <c r="F20" s="553"/>
      <c r="G20" s="553"/>
      <c r="H20" s="553"/>
      <c r="I20" s="553"/>
      <c r="J20" s="553"/>
    </row>
    <row r="21" spans="2:10" ht="19.5" customHeight="1">
      <c r="B21" s="553"/>
      <c r="C21" s="553"/>
      <c r="D21" s="553"/>
      <c r="E21" s="553"/>
      <c r="F21" s="553"/>
      <c r="G21" s="553"/>
      <c r="H21" s="553"/>
      <c r="I21" s="553"/>
      <c r="J21" s="553"/>
    </row>
  </sheetData>
  <sheetProtection sheet="1"/>
  <mergeCells count="3">
    <mergeCell ref="H16:I16"/>
    <mergeCell ref="B4:J4"/>
    <mergeCell ref="B20:J2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7"/>
  <sheetViews>
    <sheetView showGridLines="0" defaultGridColor="0" zoomScalePageLayoutView="0" colorId="55" workbookViewId="0" topLeftCell="A9">
      <selection activeCell="M31" sqref="M31"/>
    </sheetView>
  </sheetViews>
  <sheetFormatPr defaultColWidth="9.00390625" defaultRowHeight="13.5"/>
  <cols>
    <col min="1" max="1" width="0.875" style="498" customWidth="1"/>
    <col min="2" max="2" width="3.375" style="496" customWidth="1"/>
    <col min="3" max="5" width="10.25390625" style="498" customWidth="1"/>
    <col min="6" max="6" width="7.75390625" style="498" customWidth="1"/>
    <col min="7" max="11" width="9.25390625" style="498" customWidth="1"/>
    <col min="12" max="16384" width="9.00390625" style="498" customWidth="1"/>
  </cols>
  <sheetData>
    <row r="1" ht="18" customHeight="1">
      <c r="C1" s="497" t="s">
        <v>499</v>
      </c>
    </row>
    <row r="2" spans="3:11" ht="22.5" customHeight="1">
      <c r="C2" s="499" t="s">
        <v>362</v>
      </c>
      <c r="K2" s="500"/>
    </row>
    <row r="3" spans="3:11" ht="24" customHeight="1">
      <c r="C3" s="499" t="s">
        <v>151</v>
      </c>
      <c r="K3" s="500"/>
    </row>
    <row r="4" spans="2:11" ht="24.75" customHeight="1">
      <c r="B4" s="501"/>
      <c r="C4" s="502" t="s">
        <v>152</v>
      </c>
      <c r="D4" s="503"/>
      <c r="E4" s="504"/>
      <c r="F4" s="505" t="s">
        <v>183</v>
      </c>
      <c r="G4" s="506"/>
      <c r="H4" s="506"/>
      <c r="I4" s="506"/>
      <c r="J4" s="506"/>
      <c r="K4" s="507"/>
    </row>
    <row r="5" spans="2:11" ht="19.5" customHeight="1">
      <c r="B5" s="508"/>
      <c r="C5" s="509" t="s">
        <v>153</v>
      </c>
      <c r="D5" s="554"/>
      <c r="E5" s="555"/>
      <c r="F5" s="510"/>
      <c r="G5" s="511"/>
      <c r="H5" s="511"/>
      <c r="I5" s="511"/>
      <c r="J5" s="511"/>
      <c r="K5" s="512"/>
    </row>
    <row r="6" spans="2:11" ht="19.5" customHeight="1">
      <c r="B6" s="513"/>
      <c r="C6" s="514" t="s">
        <v>154</v>
      </c>
      <c r="D6" s="556"/>
      <c r="E6" s="557"/>
      <c r="F6" s="515"/>
      <c r="G6" s="516"/>
      <c r="H6" s="516"/>
      <c r="I6" s="516"/>
      <c r="J6" s="516"/>
      <c r="K6" s="517"/>
    </row>
    <row r="7" spans="2:11" ht="19.5" customHeight="1">
      <c r="B7" s="518"/>
      <c r="C7" s="519" t="s">
        <v>155</v>
      </c>
      <c r="D7" s="558"/>
      <c r="E7" s="559"/>
      <c r="F7" s="520"/>
      <c r="G7" s="521"/>
      <c r="H7" s="521"/>
      <c r="I7" s="521"/>
      <c r="J7" s="521"/>
      <c r="K7" s="522"/>
    </row>
    <row r="8" spans="2:11" ht="23.25" customHeight="1">
      <c r="B8" s="501"/>
      <c r="C8" s="502" t="s">
        <v>363</v>
      </c>
      <c r="D8" s="503"/>
      <c r="E8" s="504"/>
      <c r="F8" s="523" t="s">
        <v>184</v>
      </c>
      <c r="G8" s="524"/>
      <c r="H8" s="524"/>
      <c r="I8" s="524"/>
      <c r="J8" s="524"/>
      <c r="K8" s="525"/>
    </row>
    <row r="9" spans="2:11" ht="24" customHeight="1">
      <c r="B9" s="526" t="s">
        <v>368</v>
      </c>
      <c r="C9" s="527" t="s">
        <v>156</v>
      </c>
      <c r="D9" s="516"/>
      <c r="E9" s="517"/>
      <c r="F9" s="563" t="s">
        <v>401</v>
      </c>
      <c r="G9" s="564"/>
      <c r="H9" s="560"/>
      <c r="I9" s="561"/>
      <c r="J9" s="561"/>
      <c r="K9" s="562"/>
    </row>
    <row r="10" spans="2:11" ht="17.25" customHeight="1">
      <c r="B10" s="528" t="s">
        <v>369</v>
      </c>
      <c r="C10" s="527" t="s">
        <v>157</v>
      </c>
      <c r="D10" s="516"/>
      <c r="E10" s="517"/>
      <c r="F10" s="565" t="s">
        <v>500</v>
      </c>
      <c r="G10" s="566"/>
      <c r="H10" s="566"/>
      <c r="I10" s="566"/>
      <c r="J10" s="566"/>
      <c r="K10" s="567"/>
    </row>
    <row r="11" spans="2:11" ht="17.25" customHeight="1">
      <c r="B11" s="528" t="s">
        <v>370</v>
      </c>
      <c r="C11" s="527" t="s">
        <v>200</v>
      </c>
      <c r="D11" s="516"/>
      <c r="E11" s="517"/>
      <c r="F11" s="568"/>
      <c r="G11" s="566"/>
      <c r="H11" s="566"/>
      <c r="I11" s="566"/>
      <c r="J11" s="566"/>
      <c r="K11" s="567"/>
    </row>
    <row r="12" spans="2:11" ht="17.25" customHeight="1">
      <c r="B12" s="528"/>
      <c r="C12" s="527" t="s">
        <v>201</v>
      </c>
      <c r="D12" s="516"/>
      <c r="E12" s="517"/>
      <c r="F12" s="568"/>
      <c r="G12" s="566"/>
      <c r="H12" s="566"/>
      <c r="I12" s="566"/>
      <c r="J12" s="566"/>
      <c r="K12" s="567"/>
    </row>
    <row r="13" spans="2:11" ht="17.25" customHeight="1">
      <c r="B13" s="528" t="s">
        <v>371</v>
      </c>
      <c r="C13" s="527" t="s">
        <v>158</v>
      </c>
      <c r="D13" s="516"/>
      <c r="E13" s="517"/>
      <c r="F13" s="568"/>
      <c r="G13" s="566"/>
      <c r="H13" s="566"/>
      <c r="I13" s="566"/>
      <c r="J13" s="566"/>
      <c r="K13" s="567"/>
    </row>
    <row r="14" spans="2:11" ht="17.25" customHeight="1">
      <c r="B14" s="513"/>
      <c r="C14" s="527" t="s">
        <v>202</v>
      </c>
      <c r="D14" s="516"/>
      <c r="E14" s="517"/>
      <c r="F14" s="568"/>
      <c r="G14" s="566"/>
      <c r="H14" s="566"/>
      <c r="I14" s="566"/>
      <c r="J14" s="566"/>
      <c r="K14" s="567"/>
    </row>
    <row r="15" spans="2:11" ht="17.25" customHeight="1">
      <c r="B15" s="513"/>
      <c r="C15" s="527"/>
      <c r="D15" s="516"/>
      <c r="E15" s="517"/>
      <c r="F15" s="568"/>
      <c r="G15" s="566"/>
      <c r="H15" s="566"/>
      <c r="I15" s="566"/>
      <c r="J15" s="566"/>
      <c r="K15" s="567"/>
    </row>
    <row r="16" spans="2:11" ht="13.5" customHeight="1">
      <c r="B16" s="518"/>
      <c r="C16" s="519"/>
      <c r="D16" s="521"/>
      <c r="E16" s="522"/>
      <c r="F16" s="569"/>
      <c r="G16" s="570"/>
      <c r="H16" s="570"/>
      <c r="I16" s="570"/>
      <c r="J16" s="570"/>
      <c r="K16" s="571"/>
    </row>
    <row r="17" spans="2:11" ht="19.5" customHeight="1">
      <c r="B17" s="508"/>
      <c r="C17" s="529" t="s">
        <v>398</v>
      </c>
      <c r="D17" s="511"/>
      <c r="E17" s="511"/>
      <c r="F17" s="511"/>
      <c r="G17" s="511"/>
      <c r="H17" s="511"/>
      <c r="I17" s="511"/>
      <c r="J17" s="511"/>
      <c r="K17" s="512"/>
    </row>
    <row r="18" spans="2:11" ht="25.5" customHeight="1">
      <c r="B18" s="513"/>
      <c r="C18" s="572" t="s">
        <v>501</v>
      </c>
      <c r="D18" s="573"/>
      <c r="E18" s="573"/>
      <c r="F18" s="573"/>
      <c r="G18" s="573"/>
      <c r="H18" s="573"/>
      <c r="I18" s="573"/>
      <c r="J18" s="573"/>
      <c r="K18" s="574"/>
    </row>
    <row r="19" spans="2:11" ht="25.5" customHeight="1">
      <c r="B19" s="513"/>
      <c r="C19" s="573"/>
      <c r="D19" s="573"/>
      <c r="E19" s="573"/>
      <c r="F19" s="573"/>
      <c r="G19" s="573"/>
      <c r="H19" s="573"/>
      <c r="I19" s="573"/>
      <c r="J19" s="573"/>
      <c r="K19" s="574"/>
    </row>
    <row r="20" spans="2:11" ht="25.5" customHeight="1">
      <c r="B20" s="513"/>
      <c r="C20" s="573"/>
      <c r="D20" s="573"/>
      <c r="E20" s="573"/>
      <c r="F20" s="573"/>
      <c r="G20" s="573"/>
      <c r="H20" s="573"/>
      <c r="I20" s="573"/>
      <c r="J20" s="573"/>
      <c r="K20" s="574"/>
    </row>
    <row r="21" spans="2:11" ht="25.5" customHeight="1">
      <c r="B21" s="513"/>
      <c r="C21" s="573"/>
      <c r="D21" s="573"/>
      <c r="E21" s="573"/>
      <c r="F21" s="573"/>
      <c r="G21" s="573"/>
      <c r="H21" s="573"/>
      <c r="I21" s="573"/>
      <c r="J21" s="573"/>
      <c r="K21" s="574"/>
    </row>
    <row r="22" spans="2:11" ht="25.5" customHeight="1">
      <c r="B22" s="513"/>
      <c r="C22" s="573"/>
      <c r="D22" s="573"/>
      <c r="E22" s="573"/>
      <c r="F22" s="573"/>
      <c r="G22" s="573"/>
      <c r="H22" s="573"/>
      <c r="I22" s="573"/>
      <c r="J22" s="573"/>
      <c r="K22" s="574"/>
    </row>
    <row r="23" spans="2:11" ht="25.5" customHeight="1">
      <c r="B23" s="513"/>
      <c r="C23" s="573"/>
      <c r="D23" s="573"/>
      <c r="E23" s="573"/>
      <c r="F23" s="573"/>
      <c r="G23" s="573"/>
      <c r="H23" s="573"/>
      <c r="I23" s="573"/>
      <c r="J23" s="573"/>
      <c r="K23" s="574"/>
    </row>
    <row r="24" spans="2:11" ht="25.5" customHeight="1">
      <c r="B24" s="513"/>
      <c r="C24" s="573"/>
      <c r="D24" s="573"/>
      <c r="E24" s="573"/>
      <c r="F24" s="573"/>
      <c r="G24" s="573"/>
      <c r="H24" s="573"/>
      <c r="I24" s="573"/>
      <c r="J24" s="573"/>
      <c r="K24" s="574"/>
    </row>
    <row r="25" spans="2:11" ht="25.5" customHeight="1">
      <c r="B25" s="513"/>
      <c r="C25" s="573"/>
      <c r="D25" s="573"/>
      <c r="E25" s="573"/>
      <c r="F25" s="573"/>
      <c r="G25" s="573"/>
      <c r="H25" s="573"/>
      <c r="I25" s="573"/>
      <c r="J25" s="573"/>
      <c r="K25" s="574"/>
    </row>
    <row r="26" spans="2:11" ht="25.5" customHeight="1">
      <c r="B26" s="513"/>
      <c r="C26" s="573"/>
      <c r="D26" s="573"/>
      <c r="E26" s="573"/>
      <c r="F26" s="573"/>
      <c r="G26" s="573"/>
      <c r="H26" s="573"/>
      <c r="I26" s="573"/>
      <c r="J26" s="573"/>
      <c r="K26" s="574"/>
    </row>
    <row r="27" spans="2:11" ht="25.5" customHeight="1">
      <c r="B27" s="513"/>
      <c r="C27" s="573"/>
      <c r="D27" s="573"/>
      <c r="E27" s="573"/>
      <c r="F27" s="573"/>
      <c r="G27" s="573"/>
      <c r="H27" s="573"/>
      <c r="I27" s="573"/>
      <c r="J27" s="573"/>
      <c r="K27" s="574"/>
    </row>
    <row r="28" spans="2:11" ht="25.5" customHeight="1">
      <c r="B28" s="513"/>
      <c r="C28" s="573"/>
      <c r="D28" s="573"/>
      <c r="E28" s="573"/>
      <c r="F28" s="573"/>
      <c r="G28" s="573"/>
      <c r="H28" s="573"/>
      <c r="I28" s="573"/>
      <c r="J28" s="573"/>
      <c r="K28" s="574"/>
    </row>
    <row r="29" spans="2:11" ht="25.5" customHeight="1">
      <c r="B29" s="513"/>
      <c r="C29" s="573"/>
      <c r="D29" s="573"/>
      <c r="E29" s="573"/>
      <c r="F29" s="573"/>
      <c r="G29" s="573"/>
      <c r="H29" s="573"/>
      <c r="I29" s="573"/>
      <c r="J29" s="573"/>
      <c r="K29" s="574"/>
    </row>
    <row r="30" spans="2:11" ht="25.5" customHeight="1">
      <c r="B30" s="513"/>
      <c r="C30" s="573"/>
      <c r="D30" s="573"/>
      <c r="E30" s="573"/>
      <c r="F30" s="573"/>
      <c r="G30" s="573"/>
      <c r="H30" s="573"/>
      <c r="I30" s="573"/>
      <c r="J30" s="573"/>
      <c r="K30" s="574"/>
    </row>
    <row r="31" spans="2:11" ht="25.5" customHeight="1">
      <c r="B31" s="513"/>
      <c r="C31" s="573"/>
      <c r="D31" s="573"/>
      <c r="E31" s="573"/>
      <c r="F31" s="573"/>
      <c r="G31" s="573"/>
      <c r="H31" s="573"/>
      <c r="I31" s="573"/>
      <c r="J31" s="573"/>
      <c r="K31" s="574"/>
    </row>
    <row r="32" spans="2:11" ht="25.5" customHeight="1">
      <c r="B32" s="513"/>
      <c r="C32" s="573"/>
      <c r="D32" s="573"/>
      <c r="E32" s="573"/>
      <c r="F32" s="573"/>
      <c r="G32" s="573"/>
      <c r="H32" s="573"/>
      <c r="I32" s="573"/>
      <c r="J32" s="573"/>
      <c r="K32" s="574"/>
    </row>
    <row r="33" spans="2:11" ht="25.5" customHeight="1">
      <c r="B33" s="518"/>
      <c r="C33" s="575"/>
      <c r="D33" s="575"/>
      <c r="E33" s="575"/>
      <c r="F33" s="575"/>
      <c r="G33" s="575"/>
      <c r="H33" s="575"/>
      <c r="I33" s="575"/>
      <c r="J33" s="575"/>
      <c r="K33" s="576"/>
    </row>
    <row r="34" spans="2:11" ht="30" customHeight="1">
      <c r="B34" s="577" t="s">
        <v>159</v>
      </c>
      <c r="C34" s="578"/>
      <c r="D34" s="579"/>
      <c r="E34" s="577" t="s">
        <v>420</v>
      </c>
      <c r="F34" s="579"/>
      <c r="G34" s="577" t="s">
        <v>189</v>
      </c>
      <c r="H34" s="578"/>
      <c r="I34" s="578"/>
      <c r="J34" s="578"/>
      <c r="K34" s="579"/>
    </row>
    <row r="35" spans="2:12" ht="30" customHeight="1">
      <c r="B35" s="530" t="s">
        <v>365</v>
      </c>
      <c r="C35" s="577" t="s">
        <v>160</v>
      </c>
      <c r="D35" s="579"/>
      <c r="E35" s="582">
        <f>'別表3'!F23</f>
        <v>0</v>
      </c>
      <c r="F35" s="583"/>
      <c r="G35" s="584" t="e">
        <f>('別表3'!I23-'別表3'!F23)/ABS('別表3'!F23)</f>
        <v>#DIV/0!</v>
      </c>
      <c r="H35" s="585"/>
      <c r="I35" s="616" t="s">
        <v>188</v>
      </c>
      <c r="J35" s="616"/>
      <c r="K35" s="617"/>
      <c r="L35" s="516"/>
    </row>
    <row r="36" spans="2:12" ht="30" customHeight="1">
      <c r="B36" s="530" t="s">
        <v>366</v>
      </c>
      <c r="C36" s="577" t="s">
        <v>364</v>
      </c>
      <c r="D36" s="579"/>
      <c r="E36" s="582" t="e">
        <f>'別表3'!F25</f>
        <v>#DIV/0!</v>
      </c>
      <c r="F36" s="583"/>
      <c r="G36" s="584" t="e">
        <f>('別表3'!I25-'別表3'!F25)/ABS('別表3'!F25)</f>
        <v>#DIV/0!</v>
      </c>
      <c r="H36" s="585"/>
      <c r="I36" s="580"/>
      <c r="J36" s="580"/>
      <c r="K36" s="581"/>
      <c r="L36" s="516"/>
    </row>
    <row r="37" spans="2:12" ht="30" customHeight="1">
      <c r="B37" s="530" t="s">
        <v>367</v>
      </c>
      <c r="C37" s="577" t="s">
        <v>372</v>
      </c>
      <c r="D37" s="579"/>
      <c r="E37" s="582">
        <f>'別表3'!F16</f>
        <v>0</v>
      </c>
      <c r="F37" s="583"/>
      <c r="G37" s="584" t="e">
        <f>('別表3'!I16-'別表3'!F16)/ABS('別表3'!F16)</f>
        <v>#DIV/0!</v>
      </c>
      <c r="H37" s="585"/>
      <c r="I37" s="524"/>
      <c r="J37" s="524"/>
      <c r="K37" s="525"/>
      <c r="L37" s="516"/>
    </row>
  </sheetData>
  <sheetProtection sheet="1"/>
  <mergeCells count="21">
    <mergeCell ref="C37:D37"/>
    <mergeCell ref="E37:F37"/>
    <mergeCell ref="G37:H37"/>
    <mergeCell ref="C36:D36"/>
    <mergeCell ref="E36:F36"/>
    <mergeCell ref="G36:H36"/>
    <mergeCell ref="C18:K33"/>
    <mergeCell ref="B34:D34"/>
    <mergeCell ref="E34:F34"/>
    <mergeCell ref="G34:K34"/>
    <mergeCell ref="I36:K36"/>
    <mergeCell ref="C35:D35"/>
    <mergeCell ref="E35:F35"/>
    <mergeCell ref="G35:H35"/>
    <mergeCell ref="I35:K35"/>
    <mergeCell ref="D5:E5"/>
    <mergeCell ref="D6:E6"/>
    <mergeCell ref="D7:E7"/>
    <mergeCell ref="H9:K9"/>
    <mergeCell ref="F9:G9"/>
    <mergeCell ref="F10:K16"/>
  </mergeCells>
  <printOptions horizontalCentered="1"/>
  <pageMargins left="0.57" right="0.21" top="0.37" bottom="0.35" header="0.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5"/>
  <sheetViews>
    <sheetView showGridLines="0" defaultGridColor="0" zoomScalePageLayoutView="0" colorId="55" workbookViewId="0" topLeftCell="A1">
      <selection activeCell="L14" sqref="L14"/>
    </sheetView>
  </sheetViews>
  <sheetFormatPr defaultColWidth="9.00390625" defaultRowHeight="13.5"/>
  <cols>
    <col min="1" max="1" width="1.25" style="55" customWidth="1"/>
    <col min="2" max="2" width="7.125" style="55" customWidth="1"/>
    <col min="3" max="3" width="27.00390625" style="55" customWidth="1"/>
    <col min="4" max="4" width="17.375" style="55" customWidth="1"/>
    <col min="5" max="5" width="8.50390625" style="55" customWidth="1"/>
    <col min="6" max="6" width="8.375" style="55" customWidth="1"/>
    <col min="7" max="7" width="7.75390625" style="55" customWidth="1"/>
    <col min="8" max="9" width="5.75390625" style="55" customWidth="1"/>
    <col min="10" max="16384" width="9.00390625" style="55" customWidth="1"/>
  </cols>
  <sheetData>
    <row r="1" spans="2:4" ht="13.5">
      <c r="B1" s="371" t="s">
        <v>499</v>
      </c>
      <c r="C1" s="372"/>
      <c r="D1" s="372"/>
    </row>
    <row r="2" spans="2:11" s="1" customFormat="1" ht="22.5" customHeight="1">
      <c r="B2" s="204" t="s">
        <v>161</v>
      </c>
      <c r="K2" s="223"/>
    </row>
    <row r="3" spans="2:9" ht="33" customHeight="1">
      <c r="B3" s="211" t="s">
        <v>396</v>
      </c>
      <c r="I3" s="202"/>
    </row>
    <row r="4" spans="2:9" ht="25.5" customHeight="1">
      <c r="B4" s="215"/>
      <c r="C4" s="586" t="s">
        <v>162</v>
      </c>
      <c r="D4" s="587"/>
      <c r="E4" s="587"/>
      <c r="F4" s="587"/>
      <c r="G4" s="586" t="s">
        <v>163</v>
      </c>
      <c r="H4" s="587"/>
      <c r="I4" s="588"/>
    </row>
    <row r="5" spans="2:9" ht="39" customHeight="1">
      <c r="B5" s="226" t="s">
        <v>164</v>
      </c>
      <c r="C5" s="213" t="s">
        <v>165</v>
      </c>
      <c r="D5" s="213" t="s">
        <v>166</v>
      </c>
      <c r="E5" s="224" t="s">
        <v>190</v>
      </c>
      <c r="F5" s="225" t="s">
        <v>191</v>
      </c>
      <c r="G5" s="224" t="s">
        <v>192</v>
      </c>
      <c r="H5" s="212" t="s">
        <v>167</v>
      </c>
      <c r="I5" s="212" t="s">
        <v>168</v>
      </c>
    </row>
    <row r="6" spans="2:9" ht="25.5" customHeight="1">
      <c r="B6" s="212">
        <v>1</v>
      </c>
      <c r="C6" s="373"/>
      <c r="D6" s="374"/>
      <c r="E6" s="375"/>
      <c r="F6" s="376"/>
      <c r="G6" s="279"/>
      <c r="H6" s="210"/>
      <c r="I6" s="210"/>
    </row>
    <row r="7" spans="2:9" ht="25.5" customHeight="1">
      <c r="B7" s="212">
        <v>2</v>
      </c>
      <c r="C7" s="373"/>
      <c r="D7" s="374"/>
      <c r="E7" s="375"/>
      <c r="F7" s="376"/>
      <c r="G7" s="210"/>
      <c r="H7" s="210"/>
      <c r="I7" s="210"/>
    </row>
    <row r="8" spans="2:9" ht="25.5" customHeight="1">
      <c r="B8" s="212">
        <v>3</v>
      </c>
      <c r="C8" s="373"/>
      <c r="D8" s="374"/>
      <c r="E8" s="375"/>
      <c r="F8" s="376"/>
      <c r="G8" s="210"/>
      <c r="H8" s="210"/>
      <c r="I8" s="210"/>
    </row>
    <row r="9" spans="2:9" ht="25.5" customHeight="1">
      <c r="B9" s="212">
        <v>4</v>
      </c>
      <c r="C9" s="373"/>
      <c r="D9" s="374"/>
      <c r="E9" s="375"/>
      <c r="F9" s="376"/>
      <c r="G9" s="210"/>
      <c r="H9" s="210"/>
      <c r="I9" s="210"/>
    </row>
    <row r="10" spans="2:9" ht="25.5" customHeight="1">
      <c r="B10" s="212">
        <v>5</v>
      </c>
      <c r="C10" s="373"/>
      <c r="D10" s="374"/>
      <c r="E10" s="375"/>
      <c r="F10" s="376"/>
      <c r="G10" s="210"/>
      <c r="H10" s="210"/>
      <c r="I10" s="210"/>
    </row>
    <row r="11" spans="2:9" ht="25.5" customHeight="1">
      <c r="B11" s="212">
        <v>6</v>
      </c>
      <c r="C11" s="373"/>
      <c r="D11" s="374"/>
      <c r="E11" s="375"/>
      <c r="F11" s="376"/>
      <c r="G11" s="210"/>
      <c r="H11" s="210"/>
      <c r="I11" s="210"/>
    </row>
    <row r="12" spans="2:9" ht="25.5" customHeight="1">
      <c r="B12" s="212">
        <v>7</v>
      </c>
      <c r="C12" s="373"/>
      <c r="D12" s="374"/>
      <c r="E12" s="375"/>
      <c r="F12" s="376"/>
      <c r="G12" s="210"/>
      <c r="H12" s="210"/>
      <c r="I12" s="210"/>
    </row>
    <row r="13" spans="2:9" ht="25.5" customHeight="1">
      <c r="B13" s="212">
        <v>8</v>
      </c>
      <c r="C13" s="373"/>
      <c r="D13" s="374"/>
      <c r="E13" s="375"/>
      <c r="F13" s="376"/>
      <c r="G13" s="210"/>
      <c r="H13" s="210"/>
      <c r="I13" s="210"/>
    </row>
    <row r="14" spans="2:9" ht="25.5" customHeight="1">
      <c r="B14" s="212">
        <v>9</v>
      </c>
      <c r="C14" s="373"/>
      <c r="D14" s="374"/>
      <c r="E14" s="375"/>
      <c r="F14" s="376"/>
      <c r="G14" s="210"/>
      <c r="H14" s="210"/>
      <c r="I14" s="210"/>
    </row>
    <row r="15" spans="2:9" ht="25.5" customHeight="1">
      <c r="B15" s="212">
        <v>10</v>
      </c>
      <c r="C15" s="373"/>
      <c r="D15" s="374"/>
      <c r="E15" s="375"/>
      <c r="F15" s="376"/>
      <c r="G15" s="210"/>
      <c r="H15" s="210"/>
      <c r="I15" s="210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</sheetData>
  <sheetProtection/>
  <mergeCells count="2">
    <mergeCell ref="C4:F4"/>
    <mergeCell ref="G4:I4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（財）大分県産業創造機構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（財）大分県産業創造機構</dc:creator>
  <cp:keywords/>
  <dc:description/>
  <cp:lastModifiedBy>oitapref</cp:lastModifiedBy>
  <cp:lastPrinted>2011-11-22T11:15:34Z</cp:lastPrinted>
  <dcterms:created xsi:type="dcterms:W3CDTF">2001-07-16T09:48:57Z</dcterms:created>
  <dcterms:modified xsi:type="dcterms:W3CDTF">2016-07-21T11:38:53Z</dcterms:modified>
  <cp:category/>
  <cp:version/>
  <cp:contentType/>
  <cp:contentStatus/>
</cp:coreProperties>
</file>