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AL10" i="4" s="1"/>
  <c r="T6" i="5"/>
  <c r="S6" i="5"/>
  <c r="R6" i="5"/>
  <c r="AL8" i="4" s="1"/>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E85" i="4"/>
  <c r="BB10" i="4"/>
  <c r="W10" i="4"/>
  <c r="P10" i="4"/>
  <c r="I10" i="4"/>
  <c r="BB8" i="4"/>
  <c r="AT8" i="4"/>
  <c r="P8" i="4"/>
  <c r="I8" i="4"/>
  <c r="B8" i="4"/>
  <c r="C10" i="5" l="1"/>
  <c r="D10" i="5"/>
  <c r="E10" i="5"/>
  <c r="B10" i="5"/>
</calcChain>
</file>

<file path=xl/sharedStrings.xml><?xml version="1.0" encoding="utf-8"?>
<sst xmlns="http://schemas.openxmlformats.org/spreadsheetml/2006/main" count="237" uniqueCount="123">
  <si>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</si>
  <si>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</si>
  <si>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</si>
  <si>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</si>
  <si>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</si>
  <si>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</si>
  <si>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</si>
  <si>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</si>
  <si>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</si>
  <si>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</si>
  <si>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</si>
  <si>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</si>
  <si>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</si>
  <si>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</si>
  <si>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</si>
  <si>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</si>
  <si>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</si>
  <si>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</si>
  <si>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</si>
  <si>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</si>
  <si>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</si>
  <si>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</si>
  <si>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</si>
  <si>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</si>
  <si>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</si>
  <si>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</si>
  <si>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</si>
  <si>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</si>
  <si>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</si>
  <si>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</si>
  <si>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</si>
  <si>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</si>
  <si>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</si>
  <si>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</si>
  <si>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</si>
  <si>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</si>
  <si>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</si>
  <si>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</si>
  <si>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</si>
  <si>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</si>
  <si>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</si>
  <si>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</si>
  <si>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</si>
  <si>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</si>
  <si>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</si>
  <si>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</si>
  <si>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</si>
  <si>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</si>
  <si>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</si>
  <si>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</si>
  <si>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</si>
  <si>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</si>
  <si>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</si>
  <si>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</si>
  <si>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</si>
  <si>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</si>
  <si>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</si>
  <si>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</si>
  <si>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</si>
  <si>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</si>
  <si>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</si>
  <si>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</si>
  <si>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</si>
  <si>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</si>
  <si>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</si>
  <si>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</si>
  <si>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</si>
  <si>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</si>
  <si>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</si>
  <si>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</si>
  <si>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</si>
  <si>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</si>
  <si>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</si>
  <si>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</si>
  <si>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</si>
  <si>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</si>
  <si>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</si>
  <si>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</si>
  <si>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</si>
  <si>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</si>
  <si>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</si>
  <si>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</si>
  <si>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</si>
  <si>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</si>
  <si>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</si>
  <si>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</si>
  <si>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</si>
  <si>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</si>
  <si>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</si>
  <si>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</si>
  <si>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</si>
  <si>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</si>
  <si>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</si>
  <si>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</si>
  <si>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</si>
  <si>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</si>
  <si>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</si>
  <si>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</si>
  <si>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</si>
  <si>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</si>
  <si>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</si>
  <si>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</si>
  <si>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</si>
  <si>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</si>
  <si>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</si>
  <si>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</si>
  <si>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</si>
  <si>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大分県　日出町</t>
  </si>
  <si>
    <t>法非適用</t>
  </si>
  <si>
    <t>水道事業</t>
  </si>
  <si>
    <t>簡易水道事業</t>
  </si>
  <si>
    <t>D4</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</si>
  <si>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</si>
  <si>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</si>
  <si>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</si>
  <si>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</si>
  <si>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</si>
  <si>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</si>
  <si>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</si>
  <si>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③『管路更新率』・・・当該年度に更新した管路延長の割合を表す指標。脆弱な経営体であることから老朽管の更新ができてない状況です。今後は、管路の更新等、投資計画の見直しが必要です。</t>
    <phoneticPr fontId="4"/>
  </si>
  <si>
    <t>①『収益的収支比率』・・・費用が収益でどの程度賄われているかを示す指標。100%を大きく下回っており、健全な経営状況とは言えません。平成29年度より上水道事業との統合により効率的な運営管理をめざします。　　　　　　　　　　　　　　　　　　　　
④『企業債残高対給水収益比率』・・・給水収益に対する企業債残高の割合であり、企業債残高の規模を表す指標。健全な状態にあると言えます。
⑤『料金回収率』・・・給水に係る費用が、どの程度給水収益で賄えているかを表した指標。100％を大きく下回っていることから、必要な経費を給水収益で賄えていないといえます。今後は料金体系の見直しの必要があります。
⑥『給水原価』・・・有収水量1㎥あたりについて、どれだけの費用がかかっているかを表す指標。他市町村と比べて低い水準になっています。今後も施設維持管理費等の削減に努めます。　　　　　　　　　　　　　　　　　　　　　　　　　　⑦『施設利用率』・・・配水能力に対する配水量の割合で、施設の利用状況を判断する指標。高い水準で推移しており、健全であるといえます。
⑧『有収率』・・・施設の稼働が収益につながっているかを判断する指標。他市町村に比べて高くなっており、健全であると言えます。</t>
    <rPh sb="66" eb="68">
      <t>ヘイセイ</t>
    </rPh>
    <rPh sb="70" eb="72">
      <t>ネンド</t>
    </rPh>
    <phoneticPr fontId="4"/>
  </si>
  <si>
    <t>非設置</t>
    <rPh sb="0" eb="1">
      <t>ヒ</t>
    </rPh>
    <rPh sb="1" eb="3">
      <t>セッチ</t>
    </rPh>
    <phoneticPr fontId="4"/>
  </si>
  <si>
    <t>本町の簡易水道事業は、経営基盤や経営体制において脆弱な経営体であることから、まず適正な料金体系への改定が必要です。給水収益を高め、安定した財政基盤を構築し、老朽化した水道施設を計画的に更新していかなければなりません。
　平成２９年度より上水道事業との統合を行うことによって安定的な財政基盤を構築し、スケールメリットを生かした運営により徹底したコスト削減を行い、効率的な運営管理を行います。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</si>
</sst>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6529152"/>
        <c:axId val="86531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0.37</c:v>
                </c:pt>
                <c:pt idx="1">
                  <c:v>0.7</c:v>
                </c:pt>
                <c:pt idx="2">
                  <c:v>0.91</c:v>
                </c:pt>
                <c:pt idx="3">
                  <c:v>1.26</c:v>
                </c:pt>
                <c:pt idx="4">
                  <c:v>0.78</c:v>
                </c:pt>
              </c:numCache>
            </c:numRef>
          </c:val>
          <c:smooth val="0"/>
        </c:ser>
        <c:dLbls>
          <c:showLegendKey val="0"/>
          <c:showVal val="0"/>
          <c:showCatName val="0"/>
          <c:showSerName val="0"/>
          <c:showPercent val="0"/>
          <c:showBubbleSize val="0"/>
        </c:dLbls>
        <c:marker val="1"/>
        <c:smooth val="0"/>
        <c:axId val="86529152"/>
        <c:axId val="86531072"/>
      </c:lineChart>
      <c:dateAx>
        <c:axId val="86529152"/>
        <c:scaling>
          <c:orientation val="minMax"/>
        </c:scaling>
        <c:delete val="1"/>
        <c:axPos val="b"/>
        <c:numFmt formatCode="ge" sourceLinked="1"/>
        <c:majorTickMark val="none"/>
        <c:minorTickMark val="none"/>
        <c:tickLblPos val="none"/>
        <c:crossAx val="86531072"/>
        <c:crosses val="autoZero"/>
        <c:auto val="1"/>
        <c:lblOffset val="100"/>
        <c:baseTimeUnit val="years"/>
      </c:dateAx>
      <c:valAx>
        <c:axId val="8653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52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66.650000000000006</c:v>
                </c:pt>
                <c:pt idx="1">
                  <c:v>64.41</c:v>
                </c:pt>
                <c:pt idx="2">
                  <c:v>62.29</c:v>
                </c:pt>
                <c:pt idx="3">
                  <c:v>63.07</c:v>
                </c:pt>
                <c:pt idx="4">
                  <c:v>59.87</c:v>
                </c:pt>
              </c:numCache>
            </c:numRef>
          </c:val>
        </c:ser>
        <c:dLbls>
          <c:showLegendKey val="0"/>
          <c:showVal val="0"/>
          <c:showCatName val="0"/>
          <c:showSerName val="0"/>
          <c:showPercent val="0"/>
          <c:showBubbleSize val="0"/>
        </c:dLbls>
        <c:gapWidth val="150"/>
        <c:axId val="87737856"/>
        <c:axId val="87739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51.11</c:v>
                </c:pt>
                <c:pt idx="1">
                  <c:v>50.49</c:v>
                </c:pt>
                <c:pt idx="2">
                  <c:v>48.36</c:v>
                </c:pt>
                <c:pt idx="3">
                  <c:v>48.7</c:v>
                </c:pt>
                <c:pt idx="4">
                  <c:v>46.9</c:v>
                </c:pt>
              </c:numCache>
            </c:numRef>
          </c:val>
          <c:smooth val="0"/>
        </c:ser>
        <c:dLbls>
          <c:showLegendKey val="0"/>
          <c:showVal val="0"/>
          <c:showCatName val="0"/>
          <c:showSerName val="0"/>
          <c:showPercent val="0"/>
          <c:showBubbleSize val="0"/>
        </c:dLbls>
        <c:marker val="1"/>
        <c:smooth val="0"/>
        <c:axId val="87737856"/>
        <c:axId val="87739776"/>
      </c:lineChart>
      <c:dateAx>
        <c:axId val="87737856"/>
        <c:scaling>
          <c:orientation val="minMax"/>
        </c:scaling>
        <c:delete val="1"/>
        <c:axPos val="b"/>
        <c:numFmt formatCode="ge" sourceLinked="1"/>
        <c:majorTickMark val="none"/>
        <c:minorTickMark val="none"/>
        <c:tickLblPos val="none"/>
        <c:crossAx val="87739776"/>
        <c:crosses val="autoZero"/>
        <c:auto val="1"/>
        <c:lblOffset val="100"/>
        <c:baseTimeUnit val="years"/>
      </c:dateAx>
      <c:valAx>
        <c:axId val="8773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7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88.94</c:v>
                </c:pt>
                <c:pt idx="1">
                  <c:v>89.01</c:v>
                </c:pt>
                <c:pt idx="2">
                  <c:v>89.01</c:v>
                </c:pt>
                <c:pt idx="3">
                  <c:v>89.01</c:v>
                </c:pt>
                <c:pt idx="4">
                  <c:v>89.01</c:v>
                </c:pt>
              </c:numCache>
            </c:numRef>
          </c:val>
        </c:ser>
        <c:dLbls>
          <c:showLegendKey val="0"/>
          <c:showVal val="0"/>
          <c:showCatName val="0"/>
          <c:showSerName val="0"/>
          <c:showPercent val="0"/>
          <c:showBubbleSize val="0"/>
        </c:dLbls>
        <c:gapWidth val="150"/>
        <c:axId val="35374208"/>
        <c:axId val="35376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74.16</c:v>
                </c:pt>
                <c:pt idx="1">
                  <c:v>74.209999999999994</c:v>
                </c:pt>
                <c:pt idx="2">
                  <c:v>75.239999999999995</c:v>
                </c:pt>
                <c:pt idx="3">
                  <c:v>74.959999999999994</c:v>
                </c:pt>
                <c:pt idx="4">
                  <c:v>74.63</c:v>
                </c:pt>
              </c:numCache>
            </c:numRef>
          </c:val>
          <c:smooth val="0"/>
        </c:ser>
        <c:dLbls>
          <c:showLegendKey val="0"/>
          <c:showVal val="0"/>
          <c:showCatName val="0"/>
          <c:showSerName val="0"/>
          <c:showPercent val="0"/>
          <c:showBubbleSize val="0"/>
        </c:dLbls>
        <c:marker val="1"/>
        <c:smooth val="0"/>
        <c:axId val="35374208"/>
        <c:axId val="35376128"/>
      </c:lineChart>
      <c:dateAx>
        <c:axId val="35374208"/>
        <c:scaling>
          <c:orientation val="minMax"/>
        </c:scaling>
        <c:delete val="1"/>
        <c:axPos val="b"/>
        <c:numFmt formatCode="ge" sourceLinked="1"/>
        <c:majorTickMark val="none"/>
        <c:minorTickMark val="none"/>
        <c:tickLblPos val="none"/>
        <c:crossAx val="35376128"/>
        <c:crosses val="autoZero"/>
        <c:auto val="1"/>
        <c:lblOffset val="100"/>
        <c:baseTimeUnit val="years"/>
      </c:dateAx>
      <c:valAx>
        <c:axId val="3537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37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102.11</c:v>
                </c:pt>
                <c:pt idx="1">
                  <c:v>100</c:v>
                </c:pt>
                <c:pt idx="2">
                  <c:v>100</c:v>
                </c:pt>
                <c:pt idx="3">
                  <c:v>78.59</c:v>
                </c:pt>
                <c:pt idx="4">
                  <c:v>49.44</c:v>
                </c:pt>
              </c:numCache>
            </c:numRef>
          </c:val>
        </c:ser>
        <c:dLbls>
          <c:showLegendKey val="0"/>
          <c:showVal val="0"/>
          <c:showCatName val="0"/>
          <c:showSerName val="0"/>
          <c:showPercent val="0"/>
          <c:showBubbleSize val="0"/>
        </c:dLbls>
        <c:gapWidth val="150"/>
        <c:axId val="86328064"/>
        <c:axId val="8632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70.760000000000005</c:v>
                </c:pt>
                <c:pt idx="1">
                  <c:v>71.66</c:v>
                </c:pt>
                <c:pt idx="2">
                  <c:v>73.06</c:v>
                </c:pt>
                <c:pt idx="3">
                  <c:v>72.03</c:v>
                </c:pt>
                <c:pt idx="4">
                  <c:v>72.11</c:v>
                </c:pt>
              </c:numCache>
            </c:numRef>
          </c:val>
          <c:smooth val="0"/>
        </c:ser>
        <c:dLbls>
          <c:showLegendKey val="0"/>
          <c:showVal val="0"/>
          <c:showCatName val="0"/>
          <c:showSerName val="0"/>
          <c:showPercent val="0"/>
          <c:showBubbleSize val="0"/>
        </c:dLbls>
        <c:marker val="1"/>
        <c:smooth val="0"/>
        <c:axId val="86328064"/>
        <c:axId val="86329984"/>
      </c:lineChart>
      <c:dateAx>
        <c:axId val="86328064"/>
        <c:scaling>
          <c:orientation val="minMax"/>
        </c:scaling>
        <c:delete val="1"/>
        <c:axPos val="b"/>
        <c:numFmt formatCode="ge" sourceLinked="1"/>
        <c:majorTickMark val="none"/>
        <c:minorTickMark val="none"/>
        <c:tickLblPos val="none"/>
        <c:crossAx val="86329984"/>
        <c:crosses val="autoZero"/>
        <c:auto val="1"/>
        <c:lblOffset val="100"/>
        <c:baseTimeUnit val="years"/>
      </c:dateAx>
      <c:valAx>
        <c:axId val="8632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32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372736"/>
        <c:axId val="86374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372736"/>
        <c:axId val="86374656"/>
      </c:lineChart>
      <c:dateAx>
        <c:axId val="86372736"/>
        <c:scaling>
          <c:orientation val="minMax"/>
        </c:scaling>
        <c:delete val="1"/>
        <c:axPos val="b"/>
        <c:numFmt formatCode="ge" sourceLinked="1"/>
        <c:majorTickMark val="none"/>
        <c:minorTickMark val="none"/>
        <c:tickLblPos val="none"/>
        <c:crossAx val="86374656"/>
        <c:crosses val="autoZero"/>
        <c:auto val="1"/>
        <c:lblOffset val="100"/>
        <c:baseTimeUnit val="years"/>
      </c:dateAx>
      <c:valAx>
        <c:axId val="86374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37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138304"/>
        <c:axId val="8714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138304"/>
        <c:axId val="87140224"/>
      </c:lineChart>
      <c:dateAx>
        <c:axId val="87138304"/>
        <c:scaling>
          <c:orientation val="minMax"/>
        </c:scaling>
        <c:delete val="1"/>
        <c:axPos val="b"/>
        <c:numFmt formatCode="ge" sourceLinked="1"/>
        <c:majorTickMark val="none"/>
        <c:minorTickMark val="none"/>
        <c:tickLblPos val="none"/>
        <c:crossAx val="87140224"/>
        <c:crosses val="autoZero"/>
        <c:auto val="1"/>
        <c:lblOffset val="100"/>
        <c:baseTimeUnit val="years"/>
      </c:dateAx>
      <c:valAx>
        <c:axId val="8714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13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828352"/>
        <c:axId val="87834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828352"/>
        <c:axId val="87834624"/>
      </c:lineChart>
      <c:dateAx>
        <c:axId val="87828352"/>
        <c:scaling>
          <c:orientation val="minMax"/>
        </c:scaling>
        <c:delete val="1"/>
        <c:axPos val="b"/>
        <c:numFmt formatCode="ge" sourceLinked="1"/>
        <c:majorTickMark val="none"/>
        <c:minorTickMark val="none"/>
        <c:tickLblPos val="none"/>
        <c:crossAx val="87834624"/>
        <c:crosses val="autoZero"/>
        <c:auto val="1"/>
        <c:lblOffset val="100"/>
        <c:baseTimeUnit val="years"/>
      </c:dateAx>
      <c:valAx>
        <c:axId val="8783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2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842176"/>
        <c:axId val="87864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842176"/>
        <c:axId val="87864832"/>
      </c:lineChart>
      <c:dateAx>
        <c:axId val="87842176"/>
        <c:scaling>
          <c:orientation val="minMax"/>
        </c:scaling>
        <c:delete val="1"/>
        <c:axPos val="b"/>
        <c:numFmt formatCode="ge" sourceLinked="1"/>
        <c:majorTickMark val="none"/>
        <c:minorTickMark val="none"/>
        <c:tickLblPos val="none"/>
        <c:crossAx val="87864832"/>
        <c:crosses val="autoZero"/>
        <c:auto val="1"/>
        <c:lblOffset val="100"/>
        <c:baseTimeUnit val="years"/>
      </c:dateAx>
      <c:valAx>
        <c:axId val="8786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4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0</c:v>
                </c:pt>
                <c:pt idx="1">
                  <c:v>0</c:v>
                </c:pt>
                <c:pt idx="2">
                  <c:v>0</c:v>
                </c:pt>
                <c:pt idx="3" formatCode="#,##0.00;&quot;△&quot;#,##0.00;&quot;-&quot;">
                  <c:v>37.409999999999997</c:v>
                </c:pt>
                <c:pt idx="4" formatCode="#,##0.00;&quot;△&quot;#,##0.00;&quot;-&quot;">
                  <c:v>185.86</c:v>
                </c:pt>
              </c:numCache>
            </c:numRef>
          </c:val>
        </c:ser>
        <c:dLbls>
          <c:showLegendKey val="0"/>
          <c:showVal val="0"/>
          <c:showCatName val="0"/>
          <c:showSerName val="0"/>
          <c:showPercent val="0"/>
          <c:showBubbleSize val="0"/>
        </c:dLbls>
        <c:gapWidth val="150"/>
        <c:axId val="87576576"/>
        <c:axId val="87577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1496.15</c:v>
                </c:pt>
                <c:pt idx="1">
                  <c:v>1462.56</c:v>
                </c:pt>
                <c:pt idx="2">
                  <c:v>1486.62</c:v>
                </c:pt>
                <c:pt idx="3">
                  <c:v>1510.14</c:v>
                </c:pt>
                <c:pt idx="4">
                  <c:v>1595.62</c:v>
                </c:pt>
              </c:numCache>
            </c:numRef>
          </c:val>
          <c:smooth val="0"/>
        </c:ser>
        <c:dLbls>
          <c:showLegendKey val="0"/>
          <c:showVal val="0"/>
          <c:showCatName val="0"/>
          <c:showSerName val="0"/>
          <c:showPercent val="0"/>
          <c:showBubbleSize val="0"/>
        </c:dLbls>
        <c:marker val="1"/>
        <c:smooth val="0"/>
        <c:axId val="87576576"/>
        <c:axId val="87577728"/>
      </c:lineChart>
      <c:dateAx>
        <c:axId val="87576576"/>
        <c:scaling>
          <c:orientation val="minMax"/>
        </c:scaling>
        <c:delete val="1"/>
        <c:axPos val="b"/>
        <c:numFmt formatCode="ge" sourceLinked="1"/>
        <c:majorTickMark val="none"/>
        <c:minorTickMark val="none"/>
        <c:tickLblPos val="none"/>
        <c:crossAx val="87577728"/>
        <c:crosses val="autoZero"/>
        <c:auto val="1"/>
        <c:lblOffset val="100"/>
        <c:baseTimeUnit val="years"/>
      </c:dateAx>
      <c:valAx>
        <c:axId val="8757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57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79.22</c:v>
                </c:pt>
                <c:pt idx="1">
                  <c:v>81.680000000000007</c:v>
                </c:pt>
                <c:pt idx="2">
                  <c:v>71.95</c:v>
                </c:pt>
                <c:pt idx="3">
                  <c:v>57.22</c:v>
                </c:pt>
                <c:pt idx="4">
                  <c:v>35.99</c:v>
                </c:pt>
              </c:numCache>
            </c:numRef>
          </c:val>
        </c:ser>
        <c:dLbls>
          <c:showLegendKey val="0"/>
          <c:showVal val="0"/>
          <c:showCatName val="0"/>
          <c:showSerName val="0"/>
          <c:showPercent val="0"/>
          <c:showBubbleSize val="0"/>
        </c:dLbls>
        <c:gapWidth val="150"/>
        <c:axId val="87599744"/>
        <c:axId val="876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33.01</c:v>
                </c:pt>
                <c:pt idx="1">
                  <c:v>32.39</c:v>
                </c:pt>
                <c:pt idx="2">
                  <c:v>24.39</c:v>
                </c:pt>
                <c:pt idx="3">
                  <c:v>22.67</c:v>
                </c:pt>
                <c:pt idx="4">
                  <c:v>37.92</c:v>
                </c:pt>
              </c:numCache>
            </c:numRef>
          </c:val>
          <c:smooth val="0"/>
        </c:ser>
        <c:dLbls>
          <c:showLegendKey val="0"/>
          <c:showVal val="0"/>
          <c:showCatName val="0"/>
          <c:showSerName val="0"/>
          <c:showPercent val="0"/>
          <c:showBubbleSize val="0"/>
        </c:dLbls>
        <c:marker val="1"/>
        <c:smooth val="0"/>
        <c:axId val="87599744"/>
        <c:axId val="87614208"/>
      </c:lineChart>
      <c:dateAx>
        <c:axId val="87599744"/>
        <c:scaling>
          <c:orientation val="minMax"/>
        </c:scaling>
        <c:delete val="1"/>
        <c:axPos val="b"/>
        <c:numFmt formatCode="ge" sourceLinked="1"/>
        <c:majorTickMark val="none"/>
        <c:minorTickMark val="none"/>
        <c:tickLblPos val="none"/>
        <c:crossAx val="87614208"/>
        <c:crosses val="autoZero"/>
        <c:auto val="1"/>
        <c:lblOffset val="100"/>
        <c:baseTimeUnit val="years"/>
      </c:dateAx>
      <c:valAx>
        <c:axId val="876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59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77.989999999999995</c:v>
                </c:pt>
                <c:pt idx="1">
                  <c:v>78.510000000000005</c:v>
                </c:pt>
                <c:pt idx="2">
                  <c:v>89.01</c:v>
                </c:pt>
                <c:pt idx="3">
                  <c:v>112.77</c:v>
                </c:pt>
                <c:pt idx="4">
                  <c:v>156.19999999999999</c:v>
                </c:pt>
              </c:numCache>
            </c:numRef>
          </c:val>
        </c:ser>
        <c:dLbls>
          <c:showLegendKey val="0"/>
          <c:showVal val="0"/>
          <c:showCatName val="0"/>
          <c:showSerName val="0"/>
          <c:showPercent val="0"/>
          <c:showBubbleSize val="0"/>
        </c:dLbls>
        <c:gapWidth val="150"/>
        <c:axId val="87709568"/>
        <c:axId val="87715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523.08000000000004</c:v>
                </c:pt>
                <c:pt idx="1">
                  <c:v>530.83000000000004</c:v>
                </c:pt>
                <c:pt idx="2">
                  <c:v>734.18</c:v>
                </c:pt>
                <c:pt idx="3">
                  <c:v>789.62</c:v>
                </c:pt>
                <c:pt idx="4">
                  <c:v>423.18</c:v>
                </c:pt>
              </c:numCache>
            </c:numRef>
          </c:val>
          <c:smooth val="0"/>
        </c:ser>
        <c:dLbls>
          <c:showLegendKey val="0"/>
          <c:showVal val="0"/>
          <c:showCatName val="0"/>
          <c:showSerName val="0"/>
          <c:showPercent val="0"/>
          <c:showBubbleSize val="0"/>
        </c:dLbls>
        <c:marker val="1"/>
        <c:smooth val="0"/>
        <c:axId val="87709568"/>
        <c:axId val="87715840"/>
      </c:lineChart>
      <c:dateAx>
        <c:axId val="87709568"/>
        <c:scaling>
          <c:orientation val="minMax"/>
        </c:scaling>
        <c:delete val="1"/>
        <c:axPos val="b"/>
        <c:numFmt formatCode="ge" sourceLinked="1"/>
        <c:majorTickMark val="none"/>
        <c:minorTickMark val="none"/>
        <c:tickLblPos val="none"/>
        <c:crossAx val="87715840"/>
        <c:crosses val="autoZero"/>
        <c:auto val="1"/>
        <c:lblOffset val="100"/>
        <c:baseTimeUnit val="years"/>
      </c:dateAx>
      <c:valAx>
        <c:axId val="8771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70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4" t="str">
        <f>データ!H6</f>
        <v>大分県　日出町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D4</v>
      </c>
      <c r="X8" s="49"/>
      <c r="Y8" s="49"/>
      <c r="Z8" s="49"/>
      <c r="AA8" s="49"/>
      <c r="AB8" s="49"/>
      <c r="AC8" s="49"/>
      <c r="AD8" s="50" t="s">
        <v>121</v>
      </c>
      <c r="AE8" s="50"/>
      <c r="AF8" s="50"/>
      <c r="AG8" s="50"/>
      <c r="AH8" s="50"/>
      <c r="AI8" s="50"/>
      <c r="AJ8" s="50"/>
      <c r="AK8" s="2"/>
      <c r="AL8" s="51">
        <f>データ!$R$6</f>
        <v>28561</v>
      </c>
      <c r="AM8" s="51"/>
      <c r="AN8" s="51"/>
      <c r="AO8" s="51"/>
      <c r="AP8" s="51"/>
      <c r="AQ8" s="51"/>
      <c r="AR8" s="51"/>
      <c r="AS8" s="51"/>
      <c r="AT8" s="46">
        <f>データ!$S$6</f>
        <v>73.319999999999993</v>
      </c>
      <c r="AU8" s="46"/>
      <c r="AV8" s="46"/>
      <c r="AW8" s="46"/>
      <c r="AX8" s="46"/>
      <c r="AY8" s="46"/>
      <c r="AZ8" s="46"/>
      <c r="BA8" s="46"/>
      <c r="BB8" s="46">
        <f>データ!$T$6</f>
        <v>389.54</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3.94</v>
      </c>
      <c r="Q10" s="46"/>
      <c r="R10" s="46"/>
      <c r="S10" s="46"/>
      <c r="T10" s="46"/>
      <c r="U10" s="46"/>
      <c r="V10" s="46"/>
      <c r="W10" s="51">
        <f>データ!$Q$6</f>
        <v>1180</v>
      </c>
      <c r="X10" s="51"/>
      <c r="Y10" s="51"/>
      <c r="Z10" s="51"/>
      <c r="AA10" s="51"/>
      <c r="AB10" s="51"/>
      <c r="AC10" s="51"/>
      <c r="AD10" s="2"/>
      <c r="AE10" s="2"/>
      <c r="AF10" s="2"/>
      <c r="AG10" s="2"/>
      <c r="AH10" s="2"/>
      <c r="AI10" s="2"/>
      <c r="AJ10" s="2"/>
      <c r="AK10" s="2"/>
      <c r="AL10" s="51">
        <f>データ!$U$6</f>
        <v>1125</v>
      </c>
      <c r="AM10" s="51"/>
      <c r="AN10" s="51"/>
      <c r="AO10" s="51"/>
      <c r="AP10" s="51"/>
      <c r="AQ10" s="51"/>
      <c r="AR10" s="51"/>
      <c r="AS10" s="51"/>
      <c r="AT10" s="46">
        <f>データ!$V$6</f>
        <v>1.75</v>
      </c>
      <c r="AU10" s="46"/>
      <c r="AV10" s="46"/>
      <c r="AW10" s="46"/>
      <c r="AX10" s="46"/>
      <c r="AY10" s="46"/>
      <c r="AZ10" s="46"/>
      <c r="BA10" s="46"/>
      <c r="BB10" s="46">
        <f>データ!$W$6</f>
        <v>642.86</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120</v>
      </c>
      <c r="BM16" s="71"/>
      <c r="BN16" s="71"/>
      <c r="BO16" s="71"/>
      <c r="BP16" s="71"/>
      <c r="BQ16" s="71"/>
      <c r="BR16" s="71"/>
      <c r="BS16" s="71"/>
      <c r="BT16" s="71"/>
      <c r="BU16" s="71"/>
      <c r="BV16" s="71"/>
      <c r="BW16" s="71"/>
      <c r="BX16" s="71"/>
      <c r="BY16" s="71"/>
      <c r="BZ16" s="72"/>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x14ac:dyDescent="0.15">
      <c r="A34" s="2"/>
      <c r="B34" s="17"/>
      <c r="C34" s="76" t="s">
        <v>26</v>
      </c>
      <c r="D34" s="76"/>
      <c r="E34" s="76"/>
      <c r="F34" s="76"/>
      <c r="G34" s="76"/>
      <c r="H34" s="76"/>
      <c r="I34" s="76"/>
      <c r="J34" s="76"/>
      <c r="K34" s="76"/>
      <c r="L34" s="76"/>
      <c r="M34" s="76"/>
      <c r="N34" s="76"/>
      <c r="O34" s="76"/>
      <c r="P34" s="76"/>
      <c r="Q34" s="20"/>
      <c r="R34" s="76" t="s">
        <v>27</v>
      </c>
      <c r="S34" s="76"/>
      <c r="T34" s="76"/>
      <c r="U34" s="76"/>
      <c r="V34" s="76"/>
      <c r="W34" s="76"/>
      <c r="X34" s="76"/>
      <c r="Y34" s="76"/>
      <c r="Z34" s="76"/>
      <c r="AA34" s="76"/>
      <c r="AB34" s="76"/>
      <c r="AC34" s="76"/>
      <c r="AD34" s="76"/>
      <c r="AE34" s="76"/>
      <c r="AF34" s="20"/>
      <c r="AG34" s="76" t="s">
        <v>28</v>
      </c>
      <c r="AH34" s="76"/>
      <c r="AI34" s="76"/>
      <c r="AJ34" s="76"/>
      <c r="AK34" s="76"/>
      <c r="AL34" s="76"/>
      <c r="AM34" s="76"/>
      <c r="AN34" s="76"/>
      <c r="AO34" s="76"/>
      <c r="AP34" s="76"/>
      <c r="AQ34" s="76"/>
      <c r="AR34" s="76"/>
      <c r="AS34" s="76"/>
      <c r="AT34" s="76"/>
      <c r="AU34" s="20"/>
      <c r="AV34" s="76" t="s">
        <v>29</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x14ac:dyDescent="0.15">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119</v>
      </c>
      <c r="BM47" s="71"/>
      <c r="BN47" s="71"/>
      <c r="BO47" s="71"/>
      <c r="BP47" s="71"/>
      <c r="BQ47" s="71"/>
      <c r="BR47" s="71"/>
      <c r="BS47" s="71"/>
      <c r="BT47" s="71"/>
      <c r="BU47" s="71"/>
      <c r="BV47" s="71"/>
      <c r="BW47" s="71"/>
      <c r="BX47" s="71"/>
      <c r="BY47" s="71"/>
      <c r="BZ47" s="72"/>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x14ac:dyDescent="0.15">
      <c r="A56" s="2"/>
      <c r="B56" s="17"/>
      <c r="C56" s="76" t="s">
        <v>31</v>
      </c>
      <c r="D56" s="76"/>
      <c r="E56" s="76"/>
      <c r="F56" s="76"/>
      <c r="G56" s="76"/>
      <c r="H56" s="76"/>
      <c r="I56" s="76"/>
      <c r="J56" s="76"/>
      <c r="K56" s="76"/>
      <c r="L56" s="76"/>
      <c r="M56" s="76"/>
      <c r="N56" s="76"/>
      <c r="O56" s="76"/>
      <c r="P56" s="76"/>
      <c r="Q56" s="20"/>
      <c r="R56" s="76" t="s">
        <v>32</v>
      </c>
      <c r="S56" s="76"/>
      <c r="T56" s="76"/>
      <c r="U56" s="76"/>
      <c r="V56" s="76"/>
      <c r="W56" s="76"/>
      <c r="X56" s="76"/>
      <c r="Y56" s="76"/>
      <c r="Z56" s="76"/>
      <c r="AA56" s="76"/>
      <c r="AB56" s="76"/>
      <c r="AC56" s="76"/>
      <c r="AD56" s="76"/>
      <c r="AE56" s="76"/>
      <c r="AF56" s="20"/>
      <c r="AG56" s="76" t="s">
        <v>33</v>
      </c>
      <c r="AH56" s="76"/>
      <c r="AI56" s="76"/>
      <c r="AJ56" s="76"/>
      <c r="AK56" s="76"/>
      <c r="AL56" s="76"/>
      <c r="AM56" s="76"/>
      <c r="AN56" s="76"/>
      <c r="AO56" s="76"/>
      <c r="AP56" s="76"/>
      <c r="AQ56" s="76"/>
      <c r="AR56" s="76"/>
      <c r="AS56" s="76"/>
      <c r="AT56" s="76"/>
      <c r="AU56" s="20"/>
      <c r="AV56" s="76" t="s">
        <v>34</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x14ac:dyDescent="0.15">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x14ac:dyDescent="0.15">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122</v>
      </c>
      <c r="BM66" s="71"/>
      <c r="BN66" s="71"/>
      <c r="BO66" s="71"/>
      <c r="BP66" s="71"/>
      <c r="BQ66" s="71"/>
      <c r="BR66" s="71"/>
      <c r="BS66" s="71"/>
      <c r="BT66" s="71"/>
      <c r="BU66" s="71"/>
      <c r="BV66" s="71"/>
      <c r="BW66" s="71"/>
      <c r="BX66" s="71"/>
      <c r="BY66" s="71"/>
      <c r="BZ66" s="72"/>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x14ac:dyDescent="0.15">
      <c r="A79" s="2"/>
      <c r="B79" s="17"/>
      <c r="C79" s="76" t="s">
        <v>37</v>
      </c>
      <c r="D79" s="76"/>
      <c r="E79" s="76"/>
      <c r="F79" s="76"/>
      <c r="G79" s="76"/>
      <c r="H79" s="76"/>
      <c r="I79" s="76"/>
      <c r="J79" s="76"/>
      <c r="K79" s="76"/>
      <c r="L79" s="76"/>
      <c r="M79" s="76"/>
      <c r="N79" s="76"/>
      <c r="O79" s="76"/>
      <c r="P79" s="76"/>
      <c r="Q79" s="76"/>
      <c r="R79" s="76"/>
      <c r="S79" s="76"/>
      <c r="T79" s="76"/>
      <c r="U79" s="20"/>
      <c r="V79" s="20"/>
      <c r="W79" s="76" t="s">
        <v>38</v>
      </c>
      <c r="X79" s="76"/>
      <c r="Y79" s="76"/>
      <c r="Z79" s="76"/>
      <c r="AA79" s="76"/>
      <c r="AB79" s="76"/>
      <c r="AC79" s="76"/>
      <c r="AD79" s="76"/>
      <c r="AE79" s="76"/>
      <c r="AF79" s="76"/>
      <c r="AG79" s="76"/>
      <c r="AH79" s="76"/>
      <c r="AI79" s="76"/>
      <c r="AJ79" s="76"/>
      <c r="AK79" s="76"/>
      <c r="AL79" s="76"/>
      <c r="AM79" s="76"/>
      <c r="AN79" s="76"/>
      <c r="AO79" s="20"/>
      <c r="AP79" s="20"/>
      <c r="AQ79" s="76" t="s">
        <v>39</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x14ac:dyDescent="0.15">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1" max="1" width="9" style="3"/>
    <col min="2" max="144" width="11.875" style="3" customWidth="1"/>
    <col min="145" max="16384" width="9" style="3"/>
  </cols>
  <sheetData>
    <row r="1" spans="1:144" x14ac:dyDescent="0.15">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56</v>
      </c>
      <c r="B3" s="30" t="s">
        <v>57</v>
      </c>
      <c r="C3" s="30" t="s">
        <v>58</v>
      </c>
      <c r="D3" s="30" t="s">
        <v>59</v>
      </c>
      <c r="E3" s="30" t="s">
        <v>60</v>
      </c>
      <c r="F3" s="30" t="s">
        <v>61</v>
      </c>
      <c r="G3" s="30" t="s">
        <v>62</v>
      </c>
      <c r="H3" s="78" t="s">
        <v>63</v>
      </c>
      <c r="I3" s="79"/>
      <c r="J3" s="79"/>
      <c r="K3" s="79"/>
      <c r="L3" s="79"/>
      <c r="M3" s="79"/>
      <c r="N3" s="79"/>
      <c r="O3" s="79"/>
      <c r="P3" s="79"/>
      <c r="Q3" s="79"/>
      <c r="R3" s="79"/>
      <c r="S3" s="79"/>
      <c r="T3" s="79"/>
      <c r="U3" s="79"/>
      <c r="V3" s="79"/>
      <c r="W3" s="80"/>
      <c r="X3" s="84" t="s">
        <v>64</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65</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x14ac:dyDescent="0.15">
      <c r="A4" s="29" t="s">
        <v>66</v>
      </c>
      <c r="B4" s="31"/>
      <c r="C4" s="31"/>
      <c r="D4" s="31"/>
      <c r="E4" s="31"/>
      <c r="F4" s="31"/>
      <c r="G4" s="31"/>
      <c r="H4" s="81"/>
      <c r="I4" s="82"/>
      <c r="J4" s="82"/>
      <c r="K4" s="82"/>
      <c r="L4" s="82"/>
      <c r="M4" s="82"/>
      <c r="N4" s="82"/>
      <c r="O4" s="82"/>
      <c r="P4" s="82"/>
      <c r="Q4" s="82"/>
      <c r="R4" s="82"/>
      <c r="S4" s="82"/>
      <c r="T4" s="82"/>
      <c r="U4" s="82"/>
      <c r="V4" s="82"/>
      <c r="W4" s="83"/>
      <c r="X4" s="77" t="s">
        <v>67</v>
      </c>
      <c r="Y4" s="77"/>
      <c r="Z4" s="77"/>
      <c r="AA4" s="77"/>
      <c r="AB4" s="77"/>
      <c r="AC4" s="77"/>
      <c r="AD4" s="77"/>
      <c r="AE4" s="77"/>
      <c r="AF4" s="77"/>
      <c r="AG4" s="77"/>
      <c r="AH4" s="77"/>
      <c r="AI4" s="77" t="s">
        <v>68</v>
      </c>
      <c r="AJ4" s="77"/>
      <c r="AK4" s="77"/>
      <c r="AL4" s="77"/>
      <c r="AM4" s="77"/>
      <c r="AN4" s="77"/>
      <c r="AO4" s="77"/>
      <c r="AP4" s="77"/>
      <c r="AQ4" s="77"/>
      <c r="AR4" s="77"/>
      <c r="AS4" s="77"/>
      <c r="AT4" s="77" t="s">
        <v>69</v>
      </c>
      <c r="AU4" s="77"/>
      <c r="AV4" s="77"/>
      <c r="AW4" s="77"/>
      <c r="AX4" s="77"/>
      <c r="AY4" s="77"/>
      <c r="AZ4" s="77"/>
      <c r="BA4" s="77"/>
      <c r="BB4" s="77"/>
      <c r="BC4" s="77"/>
      <c r="BD4" s="77"/>
      <c r="BE4" s="77" t="s">
        <v>70</v>
      </c>
      <c r="BF4" s="77"/>
      <c r="BG4" s="77"/>
      <c r="BH4" s="77"/>
      <c r="BI4" s="77"/>
      <c r="BJ4" s="77"/>
      <c r="BK4" s="77"/>
      <c r="BL4" s="77"/>
      <c r="BM4" s="77"/>
      <c r="BN4" s="77"/>
      <c r="BO4" s="77"/>
      <c r="BP4" s="77" t="s">
        <v>71</v>
      </c>
      <c r="BQ4" s="77"/>
      <c r="BR4" s="77"/>
      <c r="BS4" s="77"/>
      <c r="BT4" s="77"/>
      <c r="BU4" s="77"/>
      <c r="BV4" s="77"/>
      <c r="BW4" s="77"/>
      <c r="BX4" s="77"/>
      <c r="BY4" s="77"/>
      <c r="BZ4" s="77"/>
      <c r="CA4" s="77" t="s">
        <v>72</v>
      </c>
      <c r="CB4" s="77"/>
      <c r="CC4" s="77"/>
      <c r="CD4" s="77"/>
      <c r="CE4" s="77"/>
      <c r="CF4" s="77"/>
      <c r="CG4" s="77"/>
      <c r="CH4" s="77"/>
      <c r="CI4" s="77"/>
      <c r="CJ4" s="77"/>
      <c r="CK4" s="77"/>
      <c r="CL4" s="77" t="s">
        <v>73</v>
      </c>
      <c r="CM4" s="77"/>
      <c r="CN4" s="77"/>
      <c r="CO4" s="77"/>
      <c r="CP4" s="77"/>
      <c r="CQ4" s="77"/>
      <c r="CR4" s="77"/>
      <c r="CS4" s="77"/>
      <c r="CT4" s="77"/>
      <c r="CU4" s="77"/>
      <c r="CV4" s="77"/>
      <c r="CW4" s="77" t="s">
        <v>74</v>
      </c>
      <c r="CX4" s="77"/>
      <c r="CY4" s="77"/>
      <c r="CZ4" s="77"/>
      <c r="DA4" s="77"/>
      <c r="DB4" s="77"/>
      <c r="DC4" s="77"/>
      <c r="DD4" s="77"/>
      <c r="DE4" s="77"/>
      <c r="DF4" s="77"/>
      <c r="DG4" s="77"/>
      <c r="DH4" s="77" t="s">
        <v>75</v>
      </c>
      <c r="DI4" s="77"/>
      <c r="DJ4" s="77"/>
      <c r="DK4" s="77"/>
      <c r="DL4" s="77"/>
      <c r="DM4" s="77"/>
      <c r="DN4" s="77"/>
      <c r="DO4" s="77"/>
      <c r="DP4" s="77"/>
      <c r="DQ4" s="77"/>
      <c r="DR4" s="77"/>
      <c r="DS4" s="77" t="s">
        <v>76</v>
      </c>
      <c r="DT4" s="77"/>
      <c r="DU4" s="77"/>
      <c r="DV4" s="77"/>
      <c r="DW4" s="77"/>
      <c r="DX4" s="77"/>
      <c r="DY4" s="77"/>
      <c r="DZ4" s="77"/>
      <c r="EA4" s="77"/>
      <c r="EB4" s="77"/>
      <c r="EC4" s="77"/>
      <c r="ED4" s="77" t="s">
        <v>77</v>
      </c>
      <c r="EE4" s="77"/>
      <c r="EF4" s="77"/>
      <c r="EG4" s="77"/>
      <c r="EH4" s="77"/>
      <c r="EI4" s="77"/>
      <c r="EJ4" s="77"/>
      <c r="EK4" s="77"/>
      <c r="EL4" s="77"/>
      <c r="EM4" s="77"/>
      <c r="EN4" s="77"/>
    </row>
    <row r="5" spans="1:144" x14ac:dyDescent="0.15">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x14ac:dyDescent="0.15">
      <c r="A6" s="29" t="s">
        <v>106</v>
      </c>
      <c r="B6" s="34">
        <f>B7</f>
        <v>2016</v>
      </c>
      <c r="C6" s="34">
        <f t="shared" ref="C6:W6" si="3">C7</f>
        <v>443417</v>
      </c>
      <c r="D6" s="34">
        <f t="shared" si="3"/>
        <v>47</v>
      </c>
      <c r="E6" s="34">
        <f t="shared" si="3"/>
        <v>1</v>
      </c>
      <c r="F6" s="34">
        <f t="shared" si="3"/>
        <v>0</v>
      </c>
      <c r="G6" s="34">
        <f t="shared" si="3"/>
        <v>0</v>
      </c>
      <c r="H6" s="34" t="str">
        <f t="shared" si="3"/>
        <v>大分県　日出町</v>
      </c>
      <c r="I6" s="34" t="str">
        <f t="shared" si="3"/>
        <v>法非適用</v>
      </c>
      <c r="J6" s="34" t="str">
        <f t="shared" si="3"/>
        <v>水道事業</v>
      </c>
      <c r="K6" s="34" t="str">
        <f t="shared" si="3"/>
        <v>簡易水道事業</v>
      </c>
      <c r="L6" s="34" t="str">
        <f t="shared" si="3"/>
        <v>D4</v>
      </c>
      <c r="M6" s="34">
        <f t="shared" si="3"/>
        <v>0</v>
      </c>
      <c r="N6" s="35" t="str">
        <f t="shared" si="3"/>
        <v>-</v>
      </c>
      <c r="O6" s="35" t="str">
        <f t="shared" si="3"/>
        <v>該当数値なし</v>
      </c>
      <c r="P6" s="35">
        <f t="shared" si="3"/>
        <v>3.94</v>
      </c>
      <c r="Q6" s="35">
        <f t="shared" si="3"/>
        <v>1180</v>
      </c>
      <c r="R6" s="35">
        <f t="shared" si="3"/>
        <v>28561</v>
      </c>
      <c r="S6" s="35">
        <f t="shared" si="3"/>
        <v>73.319999999999993</v>
      </c>
      <c r="T6" s="35">
        <f t="shared" si="3"/>
        <v>389.54</v>
      </c>
      <c r="U6" s="35">
        <f t="shared" si="3"/>
        <v>1125</v>
      </c>
      <c r="V6" s="35">
        <f t="shared" si="3"/>
        <v>1.75</v>
      </c>
      <c r="W6" s="35">
        <f t="shared" si="3"/>
        <v>642.86</v>
      </c>
      <c r="X6" s="36">
        <f>IF(X7="",NA(),X7)</f>
        <v>102.11</v>
      </c>
      <c r="Y6" s="36">
        <f t="shared" ref="Y6:AG6" si="4">IF(Y7="",NA(),Y7)</f>
        <v>100</v>
      </c>
      <c r="Z6" s="36">
        <f t="shared" si="4"/>
        <v>100</v>
      </c>
      <c r="AA6" s="36">
        <f t="shared" si="4"/>
        <v>78.59</v>
      </c>
      <c r="AB6" s="36">
        <f t="shared" si="4"/>
        <v>49.44</v>
      </c>
      <c r="AC6" s="36">
        <f t="shared" si="4"/>
        <v>70.760000000000005</v>
      </c>
      <c r="AD6" s="36">
        <f t="shared" si="4"/>
        <v>71.66</v>
      </c>
      <c r="AE6" s="36">
        <f t="shared" si="4"/>
        <v>73.06</v>
      </c>
      <c r="AF6" s="36">
        <f t="shared" si="4"/>
        <v>72.03</v>
      </c>
      <c r="AG6" s="36">
        <f t="shared" si="4"/>
        <v>72.11</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5">
        <f>IF(BE7="",NA(),BE7)</f>
        <v>0</v>
      </c>
      <c r="BF6" s="35">
        <f t="shared" ref="BF6:BN6" si="7">IF(BF7="",NA(),BF7)</f>
        <v>0</v>
      </c>
      <c r="BG6" s="35">
        <f t="shared" si="7"/>
        <v>0</v>
      </c>
      <c r="BH6" s="36">
        <f t="shared" si="7"/>
        <v>37.409999999999997</v>
      </c>
      <c r="BI6" s="36">
        <f t="shared" si="7"/>
        <v>185.86</v>
      </c>
      <c r="BJ6" s="36">
        <f t="shared" si="7"/>
        <v>1496.15</v>
      </c>
      <c r="BK6" s="36">
        <f t="shared" si="7"/>
        <v>1462.56</v>
      </c>
      <c r="BL6" s="36">
        <f t="shared" si="7"/>
        <v>1486.62</v>
      </c>
      <c r="BM6" s="36">
        <f t="shared" si="7"/>
        <v>1510.14</v>
      </c>
      <c r="BN6" s="36">
        <f t="shared" si="7"/>
        <v>1595.62</v>
      </c>
      <c r="BO6" s="35" t="str">
        <f>IF(BO7="","",IF(BO7="-","【-】","【"&amp;SUBSTITUTE(TEXT(BO7,"#,##0.00"),"-","△")&amp;"】"))</f>
        <v>【1,280.76】</v>
      </c>
      <c r="BP6" s="36">
        <f>IF(BP7="",NA(),BP7)</f>
        <v>79.22</v>
      </c>
      <c r="BQ6" s="36">
        <f t="shared" ref="BQ6:BY6" si="8">IF(BQ7="",NA(),BQ7)</f>
        <v>81.680000000000007</v>
      </c>
      <c r="BR6" s="36">
        <f t="shared" si="8"/>
        <v>71.95</v>
      </c>
      <c r="BS6" s="36">
        <f t="shared" si="8"/>
        <v>57.22</v>
      </c>
      <c r="BT6" s="36">
        <f t="shared" si="8"/>
        <v>35.99</v>
      </c>
      <c r="BU6" s="36">
        <f t="shared" si="8"/>
        <v>33.01</v>
      </c>
      <c r="BV6" s="36">
        <f t="shared" si="8"/>
        <v>32.39</v>
      </c>
      <c r="BW6" s="36">
        <f t="shared" si="8"/>
        <v>24.39</v>
      </c>
      <c r="BX6" s="36">
        <f t="shared" si="8"/>
        <v>22.67</v>
      </c>
      <c r="BY6" s="36">
        <f t="shared" si="8"/>
        <v>37.92</v>
      </c>
      <c r="BZ6" s="35" t="str">
        <f>IF(BZ7="","",IF(BZ7="-","【-】","【"&amp;SUBSTITUTE(TEXT(BZ7,"#,##0.00"),"-","△")&amp;"】"))</f>
        <v>【53.06】</v>
      </c>
      <c r="CA6" s="36">
        <f>IF(CA7="",NA(),CA7)</f>
        <v>77.989999999999995</v>
      </c>
      <c r="CB6" s="36">
        <f t="shared" ref="CB6:CJ6" si="9">IF(CB7="",NA(),CB7)</f>
        <v>78.510000000000005</v>
      </c>
      <c r="CC6" s="36">
        <f t="shared" si="9"/>
        <v>89.01</v>
      </c>
      <c r="CD6" s="36">
        <f t="shared" si="9"/>
        <v>112.77</v>
      </c>
      <c r="CE6" s="36">
        <f t="shared" si="9"/>
        <v>156.19999999999999</v>
      </c>
      <c r="CF6" s="36">
        <f t="shared" si="9"/>
        <v>523.08000000000004</v>
      </c>
      <c r="CG6" s="36">
        <f t="shared" si="9"/>
        <v>530.83000000000004</v>
      </c>
      <c r="CH6" s="36">
        <f t="shared" si="9"/>
        <v>734.18</v>
      </c>
      <c r="CI6" s="36">
        <f t="shared" si="9"/>
        <v>789.62</v>
      </c>
      <c r="CJ6" s="36">
        <f t="shared" si="9"/>
        <v>423.18</v>
      </c>
      <c r="CK6" s="35" t="str">
        <f>IF(CK7="","",IF(CK7="-","【-】","【"&amp;SUBSTITUTE(TEXT(CK7,"#,##0.00"),"-","△")&amp;"】"))</f>
        <v>【314.83】</v>
      </c>
      <c r="CL6" s="36">
        <f>IF(CL7="",NA(),CL7)</f>
        <v>66.650000000000006</v>
      </c>
      <c r="CM6" s="36">
        <f t="shared" ref="CM6:CU6" si="10">IF(CM7="",NA(),CM7)</f>
        <v>64.41</v>
      </c>
      <c r="CN6" s="36">
        <f t="shared" si="10"/>
        <v>62.29</v>
      </c>
      <c r="CO6" s="36">
        <f t="shared" si="10"/>
        <v>63.07</v>
      </c>
      <c r="CP6" s="36">
        <f t="shared" si="10"/>
        <v>59.87</v>
      </c>
      <c r="CQ6" s="36">
        <f t="shared" si="10"/>
        <v>51.11</v>
      </c>
      <c r="CR6" s="36">
        <f t="shared" si="10"/>
        <v>50.49</v>
      </c>
      <c r="CS6" s="36">
        <f t="shared" si="10"/>
        <v>48.36</v>
      </c>
      <c r="CT6" s="36">
        <f t="shared" si="10"/>
        <v>48.7</v>
      </c>
      <c r="CU6" s="36">
        <f t="shared" si="10"/>
        <v>46.9</v>
      </c>
      <c r="CV6" s="35" t="str">
        <f>IF(CV7="","",IF(CV7="-","【-】","【"&amp;SUBSTITUTE(TEXT(CV7,"#,##0.00"),"-","△")&amp;"】"))</f>
        <v>【56.28】</v>
      </c>
      <c r="CW6" s="36">
        <f>IF(CW7="",NA(),CW7)</f>
        <v>88.94</v>
      </c>
      <c r="CX6" s="36">
        <f t="shared" ref="CX6:DF6" si="11">IF(CX7="",NA(),CX7)</f>
        <v>89.01</v>
      </c>
      <c r="CY6" s="36">
        <f t="shared" si="11"/>
        <v>89.01</v>
      </c>
      <c r="CZ6" s="36">
        <f t="shared" si="11"/>
        <v>89.01</v>
      </c>
      <c r="DA6" s="36">
        <f t="shared" si="11"/>
        <v>89.01</v>
      </c>
      <c r="DB6" s="36">
        <f t="shared" si="11"/>
        <v>74.16</v>
      </c>
      <c r="DC6" s="36">
        <f t="shared" si="11"/>
        <v>74.209999999999994</v>
      </c>
      <c r="DD6" s="36">
        <f t="shared" si="11"/>
        <v>75.239999999999995</v>
      </c>
      <c r="DE6" s="36">
        <f t="shared" si="11"/>
        <v>74.959999999999994</v>
      </c>
      <c r="DF6" s="36">
        <f t="shared" si="11"/>
        <v>74.63</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0.37</v>
      </c>
      <c r="EJ6" s="36">
        <f t="shared" si="14"/>
        <v>0.7</v>
      </c>
      <c r="EK6" s="36">
        <f t="shared" si="14"/>
        <v>0.91</v>
      </c>
      <c r="EL6" s="36">
        <f t="shared" si="14"/>
        <v>1.26</v>
      </c>
      <c r="EM6" s="36">
        <f t="shared" si="14"/>
        <v>0.78</v>
      </c>
      <c r="EN6" s="35" t="str">
        <f>IF(EN7="","",IF(EN7="-","【-】","【"&amp;SUBSTITUTE(TEXT(EN7,"#,##0.00"),"-","△")&amp;"】"))</f>
        <v>【0.59】</v>
      </c>
    </row>
    <row r="7" spans="1:144" s="37" customFormat="1" x14ac:dyDescent="0.15">
      <c r="A7" s="29"/>
      <c r="B7" s="38">
        <v>2016</v>
      </c>
      <c r="C7" s="38">
        <v>443417</v>
      </c>
      <c r="D7" s="38">
        <v>47</v>
      </c>
      <c r="E7" s="38">
        <v>1</v>
      </c>
      <c r="F7" s="38">
        <v>0</v>
      </c>
      <c r="G7" s="38">
        <v>0</v>
      </c>
      <c r="H7" s="38" t="s">
        <v>107</v>
      </c>
      <c r="I7" s="38" t="s">
        <v>108</v>
      </c>
      <c r="J7" s="38" t="s">
        <v>109</v>
      </c>
      <c r="K7" s="38" t="s">
        <v>110</v>
      </c>
      <c r="L7" s="38" t="s">
        <v>111</v>
      </c>
      <c r="M7" s="38"/>
      <c r="N7" s="39" t="s">
        <v>112</v>
      </c>
      <c r="O7" s="39" t="s">
        <v>113</v>
      </c>
      <c r="P7" s="39">
        <v>3.94</v>
      </c>
      <c r="Q7" s="39">
        <v>1180</v>
      </c>
      <c r="R7" s="39">
        <v>28561</v>
      </c>
      <c r="S7" s="39">
        <v>73.319999999999993</v>
      </c>
      <c r="T7" s="39">
        <v>389.54</v>
      </c>
      <c r="U7" s="39">
        <v>1125</v>
      </c>
      <c r="V7" s="39">
        <v>1.75</v>
      </c>
      <c r="W7" s="39">
        <v>642.86</v>
      </c>
      <c r="X7" s="39">
        <v>102.11</v>
      </c>
      <c r="Y7" s="39">
        <v>100</v>
      </c>
      <c r="Z7" s="39">
        <v>100</v>
      </c>
      <c r="AA7" s="39">
        <v>78.59</v>
      </c>
      <c r="AB7" s="39">
        <v>49.44</v>
      </c>
      <c r="AC7" s="39">
        <v>70.760000000000005</v>
      </c>
      <c r="AD7" s="39">
        <v>71.66</v>
      </c>
      <c r="AE7" s="39">
        <v>73.06</v>
      </c>
      <c r="AF7" s="39">
        <v>72.03</v>
      </c>
      <c r="AG7" s="39">
        <v>72.11</v>
      </c>
      <c r="AH7" s="39">
        <v>76.78</v>
      </c>
      <c r="AI7" s="39"/>
      <c r="AJ7" s="39"/>
      <c r="AK7" s="39"/>
      <c r="AL7" s="39"/>
      <c r="AM7" s="39"/>
      <c r="AN7" s="39"/>
      <c r="AO7" s="39"/>
      <c r="AP7" s="39"/>
      <c r="AQ7" s="39"/>
      <c r="AR7" s="39"/>
      <c r="AS7" s="39"/>
      <c r="AT7" s="39"/>
      <c r="AU7" s="39"/>
      <c r="AV7" s="39"/>
      <c r="AW7" s="39"/>
      <c r="AX7" s="39"/>
      <c r="AY7" s="39"/>
      <c r="AZ7" s="39"/>
      <c r="BA7" s="39"/>
      <c r="BB7" s="39"/>
      <c r="BC7" s="39"/>
      <c r="BD7" s="39"/>
      <c r="BE7" s="39">
        <v>0</v>
      </c>
      <c r="BF7" s="39">
        <v>0</v>
      </c>
      <c r="BG7" s="39">
        <v>0</v>
      </c>
      <c r="BH7" s="39">
        <v>37.409999999999997</v>
      </c>
      <c r="BI7" s="39">
        <v>185.86</v>
      </c>
      <c r="BJ7" s="39">
        <v>1496.15</v>
      </c>
      <c r="BK7" s="39">
        <v>1462.56</v>
      </c>
      <c r="BL7" s="39">
        <v>1486.62</v>
      </c>
      <c r="BM7" s="39">
        <v>1510.14</v>
      </c>
      <c r="BN7" s="39">
        <v>1595.62</v>
      </c>
      <c r="BO7" s="39">
        <v>1280.76</v>
      </c>
      <c r="BP7" s="39">
        <v>79.22</v>
      </c>
      <c r="BQ7" s="39">
        <v>81.680000000000007</v>
      </c>
      <c r="BR7" s="39">
        <v>71.95</v>
      </c>
      <c r="BS7" s="39">
        <v>57.22</v>
      </c>
      <c r="BT7" s="39">
        <v>35.99</v>
      </c>
      <c r="BU7" s="39">
        <v>33.01</v>
      </c>
      <c r="BV7" s="39">
        <v>32.39</v>
      </c>
      <c r="BW7" s="39">
        <v>24.39</v>
      </c>
      <c r="BX7" s="39">
        <v>22.67</v>
      </c>
      <c r="BY7" s="39">
        <v>37.92</v>
      </c>
      <c r="BZ7" s="39">
        <v>53.06</v>
      </c>
      <c r="CA7" s="39">
        <v>77.989999999999995</v>
      </c>
      <c r="CB7" s="39">
        <v>78.510000000000005</v>
      </c>
      <c r="CC7" s="39">
        <v>89.01</v>
      </c>
      <c r="CD7" s="39">
        <v>112.77</v>
      </c>
      <c r="CE7" s="39">
        <v>156.19999999999999</v>
      </c>
      <c r="CF7" s="39">
        <v>523.08000000000004</v>
      </c>
      <c r="CG7" s="39">
        <v>530.83000000000004</v>
      </c>
      <c r="CH7" s="39">
        <v>734.18</v>
      </c>
      <c r="CI7" s="39">
        <v>789.62</v>
      </c>
      <c r="CJ7" s="39">
        <v>423.18</v>
      </c>
      <c r="CK7" s="39">
        <v>314.83</v>
      </c>
      <c r="CL7" s="39">
        <v>66.650000000000006</v>
      </c>
      <c r="CM7" s="39">
        <v>64.41</v>
      </c>
      <c r="CN7" s="39">
        <v>62.29</v>
      </c>
      <c r="CO7" s="39">
        <v>63.07</v>
      </c>
      <c r="CP7" s="39">
        <v>59.87</v>
      </c>
      <c r="CQ7" s="39">
        <v>51.11</v>
      </c>
      <c r="CR7" s="39">
        <v>50.49</v>
      </c>
      <c r="CS7" s="39">
        <v>48.36</v>
      </c>
      <c r="CT7" s="39">
        <v>48.7</v>
      </c>
      <c r="CU7" s="39">
        <v>46.9</v>
      </c>
      <c r="CV7" s="39">
        <v>56.28</v>
      </c>
      <c r="CW7" s="39">
        <v>88.94</v>
      </c>
      <c r="CX7" s="39">
        <v>89.01</v>
      </c>
      <c r="CY7" s="39">
        <v>89.01</v>
      </c>
      <c r="CZ7" s="39">
        <v>89.01</v>
      </c>
      <c r="DA7" s="39">
        <v>89.01</v>
      </c>
      <c r="DB7" s="39">
        <v>74.16</v>
      </c>
      <c r="DC7" s="39">
        <v>74.209999999999994</v>
      </c>
      <c r="DD7" s="39">
        <v>75.239999999999995</v>
      </c>
      <c r="DE7" s="39">
        <v>74.959999999999994</v>
      </c>
      <c r="DF7" s="39">
        <v>74.63</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0.37</v>
      </c>
      <c r="EJ7" s="39">
        <v>0.7</v>
      </c>
      <c r="EK7" s="39">
        <v>0.91</v>
      </c>
      <c r="EL7" s="39">
        <v>1.26</v>
      </c>
      <c r="EM7" s="39">
        <v>0.78</v>
      </c>
      <c r="EN7" s="39">
        <v>0.59</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114</v>
      </c>
      <c r="C9" s="41" t="s">
        <v>115</v>
      </c>
      <c r="D9" s="41" t="s">
        <v>116</v>
      </c>
      <c r="E9" s="41" t="s">
        <v>117</v>
      </c>
      <c r="F9" s="41" t="s">
        <v>118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2018-02-06T01:01:46Z</cp:lastPrinted>
  <dcterms:created xsi:type="dcterms:W3CDTF">2017-12-25T01:48:16Z</dcterms:created>
  <dcterms:modified xsi:type="dcterms:W3CDTF">2018-03-13T07:06:54Z</dcterms:modified>
  <cp:category/>
</cp:coreProperties>
</file>