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6.20.21\17上下水道課\00上下水道課共有\経営比較分析\R1提出\"/>
    </mc:Choice>
  </mc:AlternateContent>
  <workbookProtection workbookAlgorithmName="SHA-512" workbookHashValue="v8unxX7jtnBJxsKA7f0QNd6yksiciuAtD0vmlsMgSM9RhMfUKWZTlGwOFaYFRbcfMF02rNEV21F5/pCNRoFlyA==" workbookSaltValue="u+IMnKiFaphg5GF2o4Un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<sst xmlns="http://schemas.openxmlformats.org/spreadsheetml/2006/main" count="228" uniqueCount="114">
  <si>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</si>
  <si>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</si>
  <si>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</si>
  <si>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</si>
  <si>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</si>
  <si>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</si>
  <si>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</si>
  <si>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</si>
  <si>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</si>
  <si>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</si>
  <si>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</si>
  <si>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</si>
  <si>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</si>
  <si>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</si>
  <si>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</si>
  <si>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</si>
  <si>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</si>
  <si>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</si>
  <si>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</si>
  <si>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</si>
  <si>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</si>
  <si>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</si>
  <si>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</si>
  <si>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</si>
  <si>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</si>
  <si>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</si>
  <si>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</si>
  <si>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</si>
  <si>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</si>
  <si>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</si>
  <si>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</si>
  <si>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</si>
  <si>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</si>
  <si>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</si>
  <si>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</si>
  <si>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</si>
  <si>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</si>
  <si>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</si>
  <si>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</si>
  <si>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</si>
  <si>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</si>
  <si>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</si>
  <si>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</si>
  <si>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</si>
  <si>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</si>
  <si>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</si>
  <si>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</si>
  <si>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</si>
  <si>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</si>
  <si>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</si>
  <si>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</si>
  <si>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</si>
  <si>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</si>
  <si>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</si>
  <si>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</si>
  <si>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</si>
  <si>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</si>
  <si>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</si>
  <si>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</si>
  <si>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</si>
  <si>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</si>
  <si>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</si>
  <si>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</si>
  <si>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</si>
  <si>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</si>
  <si>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</si>
  <si>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</si>
  <si>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</si>
  <si>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</si>
  <si>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</si>
  <si>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</si>
  <si>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</si>
  <si>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</si>
  <si>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</si>
  <si>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</si>
  <si>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</si>
  <si>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</si>
  <si>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</si>
  <si>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</si>
  <si>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</si>
  <si>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</si>
  <si>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</si>
  <si>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</si>
  <si>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</si>
  <si>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</si>
  <si>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</si>
  <si>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</si>
  <si>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</si>
  <si>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</si>
  <si>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</si>
  <si>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</si>
  <si>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</si>
  <si>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</si>
  <si>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</si>
  <si>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</si>
  <si>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</si>
  <si>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</si>
  <si>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</si>
  <si>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</si>
  <si>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</si>
  <si>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</si>
  <si>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</si>
  <si>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</si>
  <si>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</si>
  <si>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</si>
  <si>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</si>
  <si>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</si>
  <si>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</si>
  <si>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</si>
  <si>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</si>
  <si>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</si>
  <si>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</si>
  <si>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杵築市の農業集落排水は、投資した経費に見合った収入を得ることができておらず、経営が良好とはいえない状態です。今後も、処理区域内人口の減少により、施設利用率や水洗化率が減少し、収益が減少すると考えられます。
　将来は、事業の一部を特定環境保全公共下水道に統合し、維持管理費の削減を目指します。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5" eb="57">
      <t>コンゴ</t>
    </rPh>
    <rPh sb="59" eb="61">
      <t>ショリ</t>
    </rPh>
    <rPh sb="61" eb="64">
      <t>クイキナイ</t>
    </rPh>
    <rPh sb="64" eb="66">
      <t>ジンコウ</t>
    </rPh>
    <rPh sb="67" eb="69">
      <t>ゲンショウ</t>
    </rPh>
    <rPh sb="73" eb="75">
      <t>シセツ</t>
    </rPh>
    <rPh sb="75" eb="78">
      <t>リヨウリツ</t>
    </rPh>
    <rPh sb="79" eb="82">
      <t>スイセンカ</t>
    </rPh>
    <rPh sb="82" eb="83">
      <t>リツ</t>
    </rPh>
    <rPh sb="84" eb="86">
      <t>ゲンショウ</t>
    </rPh>
    <rPh sb="88" eb="90">
      <t>シュウエキ</t>
    </rPh>
    <rPh sb="91" eb="93">
      <t>ゲンショウ</t>
    </rPh>
    <rPh sb="96" eb="97">
      <t>カンガ</t>
    </rPh>
    <rPh sb="105" eb="107">
      <t>ショウライ</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</si>
  <si>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類似団体と比較すると下回っています。人口減少等により水洗化率がほぼ横ばいのため、使用料収入の増加が見込めない状況です。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類似団体と比較して低くなっています。改善するためには、有収水量を増やす必要があります。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類似団体と比較して低くなっており、近年は横ばい傾向です。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86" eb="188">
      <t>ケイヒ</t>
    </rPh>
    <rPh sb="188" eb="190">
      <t>カイシュウ</t>
    </rPh>
    <rPh sb="190" eb="191">
      <t>リツ</t>
    </rPh>
    <rPh sb="196" eb="199">
      <t>シヨウリョウ</t>
    </rPh>
    <rPh sb="200" eb="202">
      <t>カイシュウ</t>
    </rPh>
    <rPh sb="205" eb="207">
      <t>ケイヒ</t>
    </rPh>
    <rPh sb="211" eb="213">
      <t>テイド</t>
    </rPh>
    <rPh sb="213" eb="216">
      <t>シヨウリョウ</t>
    </rPh>
    <rPh sb="217" eb="218">
      <t>マカナ</t>
    </rPh>
    <rPh sb="224" eb="225">
      <t>アラワ</t>
    </rPh>
    <rPh sb="227" eb="229">
      <t>シヒョウ</t>
    </rPh>
    <rPh sb="231" eb="233">
      <t>ルイジ</t>
    </rPh>
    <rPh sb="233" eb="235">
      <t>ダンタイ</t>
    </rPh>
    <rPh sb="236" eb="238">
      <t>ヒカク</t>
    </rPh>
    <rPh sb="241" eb="243">
      <t>シタマワ</t>
    </rPh>
    <rPh sb="249" eb="251">
      <t>ジンコウ</t>
    </rPh>
    <rPh sb="251" eb="253">
      <t>ゲンショウ</t>
    </rPh>
    <rPh sb="253" eb="254">
      <t>トウ</t>
    </rPh>
    <rPh sb="257" eb="260">
      <t>スイセンカ</t>
    </rPh>
    <rPh sb="260" eb="261">
      <t>リツ</t>
    </rPh>
    <rPh sb="264" eb="265">
      <t>ヨコ</t>
    </rPh>
    <rPh sb="271" eb="274">
      <t>シヨウリョウ</t>
    </rPh>
    <rPh sb="274" eb="276">
      <t>シュウニュウ</t>
    </rPh>
    <rPh sb="277" eb="279">
      <t>ゾウカ</t>
    </rPh>
    <rPh sb="280" eb="282">
      <t>ミコ</t>
    </rPh>
    <rPh sb="285" eb="287">
      <t>ジョウキョウ</t>
    </rPh>
    <rPh sb="293" eb="295">
      <t>オスイ</t>
    </rPh>
    <rPh sb="295" eb="297">
      <t>ショリ</t>
    </rPh>
    <rPh sb="297" eb="299">
      <t>ゲンカ</t>
    </rPh>
    <rPh sb="304" eb="306">
      <t>ユウシュウ</t>
    </rPh>
    <rPh sb="306" eb="308">
      <t>スイリョウ</t>
    </rPh>
    <rPh sb="314" eb="316">
      <t>オスイ</t>
    </rPh>
    <rPh sb="316" eb="318">
      <t>ショリ</t>
    </rPh>
    <rPh sb="319" eb="320">
      <t>ヨウ</t>
    </rPh>
    <rPh sb="322" eb="324">
      <t>ヒヨウ</t>
    </rPh>
    <rPh sb="328" eb="330">
      <t>オスイ</t>
    </rPh>
    <rPh sb="330" eb="332">
      <t>シホン</t>
    </rPh>
    <rPh sb="332" eb="333">
      <t>ヒ</t>
    </rPh>
    <rPh sb="334" eb="336">
      <t>オスイ</t>
    </rPh>
    <rPh sb="336" eb="338">
      <t>イジ</t>
    </rPh>
    <rPh sb="338" eb="341">
      <t>カンリヒ</t>
    </rPh>
    <rPh sb="342" eb="344">
      <t>リョウホウ</t>
    </rPh>
    <rPh sb="345" eb="346">
      <t>フク</t>
    </rPh>
    <rPh sb="348" eb="350">
      <t>オスイ</t>
    </rPh>
    <rPh sb="350" eb="352">
      <t>ショリ</t>
    </rPh>
    <rPh sb="353" eb="354">
      <t>カカ</t>
    </rPh>
    <rPh sb="359" eb="360">
      <t>アラワ</t>
    </rPh>
    <rPh sb="362" eb="364">
      <t>シヒョウ</t>
    </rPh>
    <rPh sb="366" eb="368">
      <t>ルイジ</t>
    </rPh>
    <rPh sb="368" eb="370">
      <t>ダンタイ</t>
    </rPh>
    <rPh sb="371" eb="373">
      <t>ヒカク</t>
    </rPh>
    <rPh sb="375" eb="376">
      <t>タカ</t>
    </rPh>
    <rPh sb="384" eb="386">
      <t>カイゼン</t>
    </rPh>
    <rPh sb="393" eb="394">
      <t>ユウ</t>
    </rPh>
    <rPh sb="394" eb="395">
      <t>シュウ</t>
    </rPh>
    <rPh sb="395" eb="397">
      <t>スイリョウ</t>
    </rPh>
    <rPh sb="398" eb="399">
      <t>フ</t>
    </rPh>
    <rPh sb="401" eb="403">
      <t>ヒツヨウ</t>
    </rPh>
    <rPh sb="412" eb="414">
      <t>シセツ</t>
    </rPh>
    <rPh sb="414" eb="417">
      <t>リヨウリツ</t>
    </rPh>
    <rPh sb="422" eb="424">
      <t>シセツ</t>
    </rPh>
    <rPh sb="425" eb="427">
      <t>セツビ</t>
    </rPh>
    <rPh sb="428" eb="430">
      <t>イチニチ</t>
    </rPh>
    <rPh sb="431" eb="433">
      <t>タイオウ</t>
    </rPh>
    <rPh sb="433" eb="435">
      <t>カノウ</t>
    </rPh>
    <rPh sb="436" eb="438">
      <t>ショリ</t>
    </rPh>
    <rPh sb="438" eb="440">
      <t>ノウリョク</t>
    </rPh>
    <rPh sb="441" eb="442">
      <t>タイ</t>
    </rPh>
    <rPh sb="445" eb="447">
      <t>イチニチ</t>
    </rPh>
    <rPh sb="447" eb="449">
      <t>ヘイキン</t>
    </rPh>
    <rPh sb="449" eb="451">
      <t>ショリ</t>
    </rPh>
    <rPh sb="451" eb="453">
      <t>スイリョウ</t>
    </rPh>
    <rPh sb="454" eb="456">
      <t>ワリアイ</t>
    </rPh>
    <rPh sb="460" eb="462">
      <t>シセツ</t>
    </rPh>
    <rPh sb="463" eb="465">
      <t>リヨウ</t>
    </rPh>
    <rPh sb="465" eb="467">
      <t>ジョウキョウ</t>
    </rPh>
    <rPh sb="468" eb="470">
      <t>テキセイ</t>
    </rPh>
    <rPh sb="470" eb="472">
      <t>キボ</t>
    </rPh>
    <rPh sb="473" eb="475">
      <t>ハンダン</t>
    </rPh>
    <rPh sb="477" eb="479">
      <t>シヒョウ</t>
    </rPh>
    <rPh sb="481" eb="483">
      <t>ルイジ</t>
    </rPh>
    <rPh sb="483" eb="485">
      <t>ダンタイ</t>
    </rPh>
    <rPh sb="486" eb="488">
      <t>ヒカク</t>
    </rPh>
    <rPh sb="490" eb="491">
      <t>ヒク</t>
    </rPh>
    <rPh sb="527" eb="530">
      <t>スイセンカ</t>
    </rPh>
    <rPh sb="530" eb="531">
      <t>リツ</t>
    </rPh>
    <rPh sb="536" eb="538">
      <t>ゲンザイ</t>
    </rPh>
    <rPh sb="538" eb="540">
      <t>ショリ</t>
    </rPh>
    <rPh sb="540" eb="543">
      <t>クイキナイ</t>
    </rPh>
    <rPh sb="543" eb="545">
      <t>ジンコウ</t>
    </rPh>
    <rPh sb="549" eb="551">
      <t>ジッサイ</t>
    </rPh>
    <rPh sb="552" eb="554">
      <t>スイセン</t>
    </rPh>
    <rPh sb="554" eb="556">
      <t>ベンジョ</t>
    </rPh>
    <rPh sb="557" eb="559">
      <t>セッチ</t>
    </rPh>
    <rPh sb="561" eb="563">
      <t>オスイ</t>
    </rPh>
    <rPh sb="563" eb="565">
      <t>ショリ</t>
    </rPh>
    <rPh sb="569" eb="571">
      <t>ジンコウ</t>
    </rPh>
    <rPh sb="572" eb="574">
      <t>ワリアイ</t>
    </rPh>
    <rPh sb="575" eb="576">
      <t>アラワ</t>
    </rPh>
    <rPh sb="578" eb="580">
      <t>シヒョウ</t>
    </rPh>
    <rPh sb="582" eb="584">
      <t>ルイジ</t>
    </rPh>
    <rPh sb="584" eb="586">
      <t>ダンタイ</t>
    </rPh>
    <rPh sb="587" eb="589">
      <t>ヒカク</t>
    </rPh>
    <rPh sb="591" eb="592">
      <t>ヒク</t>
    </rPh>
    <rPh sb="599" eb="601">
      <t>キンネン</t>
    </rPh>
    <rPh sb="602" eb="603">
      <t>ヨコ</t>
    </rPh>
    <rPh sb="605" eb="60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</si>
</sst>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E-4EBB-B9DC-0F9AF9854A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D9E-4EBB-B9DC-0F9AF9854A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46.38</c:v>
                </c:pt>
                <c:pt idx="1">
                  <c:v>48.59</c:v>
                </c:pt>
                <c:pt idx="2">
                  <c:v>42.58</c:v>
                </c:pt>
                <c:pt idx="3">
                  <c:v>42.14</c:v>
                </c:pt>
                <c:pt idx="4">
                  <c:v>39.75</c:v>
                </c:pt>
              </c:numCache>
            </c:numRef>
          </c:val>
          <c:extLst>
            <c:ext xmlns:c16="http://schemas.microsoft.com/office/drawing/2014/chart" uri="{C3380CC4-5D6E-409C-BE32-E72D297353CC}">
              <c16:uniqueId val="{00000000-D75F-4EDD-A8B1-24E7E60554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75F-4EDD-A8B1-24E7E60554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80.97</c:v>
                </c:pt>
                <c:pt idx="1">
                  <c:v>81.010000000000005</c:v>
                </c:pt>
                <c:pt idx="2">
                  <c:v>80.989999999999995</c:v>
                </c:pt>
                <c:pt idx="3">
                  <c:v>80.66</c:v>
                </c:pt>
                <c:pt idx="4">
                  <c:v>81.72</c:v>
                </c:pt>
              </c:numCache>
            </c:numRef>
          </c:val>
          <c:extLst>
            <c:ext xmlns:c16="http://schemas.microsoft.com/office/drawing/2014/chart" uri="{C3380CC4-5D6E-409C-BE32-E72D297353CC}">
              <c16:uniqueId val="{00000000-3973-4204-A795-AA3E8E1759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973-4204-A795-AA3E8E1759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81.67</c:v>
                </c:pt>
                <c:pt idx="1">
                  <c:v>89.4</c:v>
                </c:pt>
                <c:pt idx="2">
                  <c:v>94.29</c:v>
                </c:pt>
                <c:pt idx="3">
                  <c:v>97.41</c:v>
                </c:pt>
                <c:pt idx="4">
                  <c:v>98.21</c:v>
                </c:pt>
              </c:numCache>
            </c:numRef>
          </c:val>
          <c:extLst>
            <c:ext xmlns:c16="http://schemas.microsoft.com/office/drawing/2014/chart" uri="{C3380CC4-5D6E-409C-BE32-E72D297353CC}">
              <c16:uniqueId val="{00000000-85F5-4441-96DA-AA63E0122D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5-4441-96DA-AA63E0122D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9-41CF-B8CA-84DB83FB7D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9-41CF-B8CA-84DB83FB7D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9-4D15-88BD-ABA88C7312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9-4D15-88BD-ABA88C7312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07-44B9-B80E-8974B9C084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07-44B9-B80E-8974B9C084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B-41B7-B83A-606ABCBE2C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B-41B7-B83A-606ABCBE2C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2455.5500000000002</c:v>
                </c:pt>
                <c:pt idx="1">
                  <c:v>2390.04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74-488B-A6EC-06EBA85D5C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E74-488B-A6EC-06EBA85D5C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45.39</c:v>
                </c:pt>
                <c:pt idx="1">
                  <c:v>43.15</c:v>
                </c:pt>
                <c:pt idx="2">
                  <c:v>44.26</c:v>
                </c:pt>
                <c:pt idx="3">
                  <c:v>42.78</c:v>
                </c:pt>
                <c:pt idx="4">
                  <c:v>44.33</c:v>
                </c:pt>
              </c:numCache>
            </c:numRef>
          </c:val>
          <c:extLst>
            <c:ext xmlns:c16="http://schemas.microsoft.com/office/drawing/2014/chart" uri="{C3380CC4-5D6E-409C-BE32-E72D297353CC}">
              <c16:uniqueId val="{00000000-5E21-4109-B07E-B298B07A6E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E21-4109-B07E-B298B07A6E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336.75</c:v>
                </c:pt>
                <c:pt idx="1">
                  <c:v>344.7</c:v>
                </c:pt>
                <c:pt idx="2">
                  <c:v>337.86</c:v>
                </c:pt>
                <c:pt idx="3">
                  <c:v>357.17</c:v>
                </c:pt>
                <c:pt idx="4">
                  <c:v>346.88</c:v>
                </c:pt>
              </c:numCache>
            </c:numRef>
          </c:val>
          <c:extLst>
            <c:ext xmlns:c16="http://schemas.microsoft.com/office/drawing/2014/chart" uri="{C3380CC4-5D6E-409C-BE32-E72D297353CC}">
              <c16:uniqueId val="{00000000-249E-490A-8241-FA61EF535B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49E-490A-8241-FA61EF535B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杵築市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29437</v>
      </c>
      <c r="AM8" s="50"/>
      <c r="AN8" s="50"/>
      <c r="AO8" s="50"/>
      <c r="AP8" s="50"/>
      <c r="AQ8" s="50"/>
      <c r="AR8" s="50"/>
      <c r="AS8" s="50"/>
      <c r="AT8" s="45">
        <f>データ!T6</f>
        <v>280.08</v>
      </c>
      <c r="AU8" s="45"/>
      <c r="AV8" s="45"/>
      <c r="AW8" s="45"/>
      <c r="AX8" s="45"/>
      <c r="AY8" s="45"/>
      <c r="AZ8" s="45"/>
      <c r="BA8" s="45"/>
      <c r="BB8" s="45">
        <f>データ!U6</f>
        <v>105.1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6.49</v>
      </c>
      <c r="Q10" s="45"/>
      <c r="R10" s="45"/>
      <c r="S10" s="45"/>
      <c r="T10" s="45"/>
      <c r="U10" s="45"/>
      <c r="V10" s="45"/>
      <c r="W10" s="45">
        <f>データ!Q6</f>
        <v>95.26</v>
      </c>
      <c r="X10" s="45"/>
      <c r="Y10" s="45"/>
      <c r="Z10" s="45"/>
      <c r="AA10" s="45"/>
      <c r="AB10" s="45"/>
      <c r="AC10" s="45"/>
      <c r="AD10" s="50">
        <f>データ!R6</f>
        <v>3340</v>
      </c>
      <c r="AE10" s="50"/>
      <c r="AF10" s="50"/>
      <c r="AG10" s="50"/>
      <c r="AH10" s="50"/>
      <c r="AI10" s="50"/>
      <c r="AJ10" s="50"/>
      <c r="AK10" s="2"/>
      <c r="AL10" s="50">
        <f>データ!V6</f>
        <v>1898</v>
      </c>
      <c r="AM10" s="50"/>
      <c r="AN10" s="50"/>
      <c r="AO10" s="50"/>
      <c r="AP10" s="50"/>
      <c r="AQ10" s="50"/>
      <c r="AR10" s="50"/>
      <c r="AS10" s="50"/>
      <c r="AT10" s="45">
        <f>データ!W6</f>
        <v>1.21</v>
      </c>
      <c r="AU10" s="45"/>
      <c r="AV10" s="45"/>
      <c r="AW10" s="45"/>
      <c r="AX10" s="45"/>
      <c r="AY10" s="45"/>
      <c r="AZ10" s="45"/>
      <c r="BA10" s="45"/>
      <c r="BB10" s="45">
        <f>データ!X6</f>
        <v>1568.6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9" t="s">
        <v>26</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3"/>
      <c r="BM44" s="84"/>
      <c r="BN44" s="84"/>
      <c r="BO44" s="84"/>
      <c r="BP44" s="84"/>
      <c r="BQ44" s="84"/>
      <c r="BR44" s="84"/>
      <c r="BS44" s="84"/>
      <c r="BT44" s="84"/>
      <c r="BU44" s="84"/>
      <c r="BV44" s="84"/>
      <c r="BW44" s="84"/>
      <c r="BX44" s="84"/>
      <c r="BY44" s="84"/>
      <c r="BZ44" s="8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9" t="s">
        <v>27</v>
      </c>
      <c r="BM45" s="60"/>
      <c r="BN45" s="60"/>
      <c r="BO45" s="60"/>
      <c r="BP45" s="60"/>
      <c r="BQ45" s="60"/>
      <c r="BR45" s="60"/>
      <c r="BS45" s="60"/>
      <c r="BT45" s="60"/>
      <c r="BU45" s="60"/>
      <c r="BV45" s="60"/>
      <c r="BW45" s="60"/>
      <c r="BX45" s="60"/>
      <c r="BY45" s="60"/>
      <c r="BZ45" s="6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2"/>
      <c r="BM46" s="63"/>
      <c r="BN46" s="63"/>
      <c r="BO46" s="63"/>
      <c r="BP46" s="63"/>
      <c r="BQ46" s="63"/>
      <c r="BR46" s="63"/>
      <c r="BS46" s="63"/>
      <c r="BT46" s="63"/>
      <c r="BU46" s="63"/>
      <c r="BV46" s="63"/>
      <c r="BW46" s="63"/>
      <c r="BX46" s="63"/>
      <c r="BY46" s="63"/>
      <c r="BZ46" s="6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9" t="s">
        <v>29</v>
      </c>
      <c r="BM64" s="60"/>
      <c r="BN64" s="60"/>
      <c r="BO64" s="60"/>
      <c r="BP64" s="60"/>
      <c r="BQ64" s="60"/>
      <c r="BR64" s="60"/>
      <c r="BS64" s="60"/>
      <c r="BT64" s="60"/>
      <c r="BU64" s="60"/>
      <c r="BV64" s="60"/>
      <c r="BW64" s="60"/>
      <c r="BX64" s="60"/>
      <c r="BY64" s="60"/>
      <c r="BZ64" s="6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2"/>
      <c r="BM65" s="63"/>
      <c r="BN65" s="63"/>
      <c r="BO65" s="63"/>
      <c r="BP65" s="63"/>
      <c r="BQ65" s="63"/>
      <c r="BR65" s="63"/>
      <c r="BS65" s="63"/>
      <c r="BT65" s="63"/>
      <c r="BU65" s="63"/>
      <c r="BV65" s="63"/>
      <c r="BW65" s="63"/>
      <c r="BX65" s="63"/>
      <c r="BY65" s="63"/>
      <c r="BZ65" s="6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gsr5voHkEqlgKMg34qel5xebPjwJBFAy2FkEcN64iw/Hs9XJYMgoszg8ebx9DHqmQ7nQ+bAsqkA8y6ub9R9OyQ==" saltValue="vvlLRXOMhYoPUqq2Uh0x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442101</v>
      </c>
      <c r="D6" s="33">
        <f t="shared" si="3"/>
        <v>47</v>
      </c>
      <c r="E6" s="33">
        <f t="shared" si="3"/>
        <v>17</v>
      </c>
      <c r="F6" s="33">
        <f t="shared" si="3"/>
        <v>5</v>
      </c>
      <c r="G6" s="33">
        <f t="shared" si="3"/>
        <v>0</v>
      </c>
      <c r="H6" s="33" t="str">
        <f t="shared" si="3"/>
        <v>大分県　杵築市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6.49</v>
      </c>
      <c r="Q6" s="34">
        <f t="shared" si="3"/>
        <v>95.26</v>
      </c>
      <c r="R6" s="34">
        <f t="shared" si="3"/>
        <v>3340</v>
      </c>
      <c r="S6" s="34">
        <f t="shared" si="3"/>
        <v>29437</v>
      </c>
      <c r="T6" s="34">
        <f t="shared" si="3"/>
        <v>280.08</v>
      </c>
      <c r="U6" s="34">
        <f t="shared" si="3"/>
        <v>105.1</v>
      </c>
      <c r="V6" s="34">
        <f t="shared" si="3"/>
        <v>1898</v>
      </c>
      <c r="W6" s="34">
        <f t="shared" si="3"/>
        <v>1.21</v>
      </c>
      <c r="X6" s="34">
        <f t="shared" si="3"/>
        <v>1568.6</v>
      </c>
      <c r="Y6" s="35">
        <f>IF(Y7="",NA(),Y7)</f>
        <v>81.67</v>
      </c>
      <c r="Z6" s="35">
        <f t="shared" ref="Z6:AH6" si="4">IF(Z7="",NA(),Z7)</f>
        <v>89.4</v>
      </c>
      <c r="AA6" s="35">
        <f t="shared" si="4"/>
        <v>94.29</v>
      </c>
      <c r="AB6" s="35">
        <f t="shared" si="4"/>
        <v>97.41</v>
      </c>
      <c r="AC6" s="35">
        <f t="shared" si="4"/>
        <v>98.21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2455.5500000000002</v>
      </c>
      <c r="BG6" s="35">
        <f t="shared" ref="BG6:BO6" si="7">IF(BG7="",NA(),BG7)</f>
        <v>2390.04</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45.39</v>
      </c>
      <c r="BR6" s="35">
        <f t="shared" ref="BR6:BZ6" si="8">IF(BR7="",NA(),BR7)</f>
        <v>43.15</v>
      </c>
      <c r="BS6" s="35">
        <f t="shared" si="8"/>
        <v>44.26</v>
      </c>
      <c r="BT6" s="35">
        <f t="shared" si="8"/>
        <v>42.78</v>
      </c>
      <c r="BU6" s="35">
        <f t="shared" si="8"/>
        <v>44.33</v>
      </c>
      <c r="BV6" s="35">
        <f t="shared" si="8"/>
        <v>50.82</v>
      </c>
      <c r="BW6" s="35">
        <f t="shared" si="8"/>
        <v>52.19</v>
      </c>
      <c r="BX6" s="35">
        <f t="shared" si="8"/>
        <v>55.32</v>
      </c>
      <c r="BY6" s="35">
        <f t="shared" si="8"/>
        <v>59.8</v>
      </c>
      <c r="BZ6" s="35">
        <f t="shared" si="8"/>
        <v>57.77</v>
      </c>
      <c r="CA6" s="34" t="str">
        <f>IF(CA7="","",IF(CA7="-","【-】","【"&amp;SUBSTITUTE(TEXT(CA7,"#,##0.00"),"-","△")&amp;"】"))</f>
        <v>【59.51】</v>
      </c>
      <c r="CB6" s="35">
        <f>IF(CB7="",NA(),CB7)</f>
        <v>336.75</v>
      </c>
      <c r="CC6" s="35">
        <f t="shared" ref="CC6:CK6" si="9">IF(CC7="",NA(),CC7)</f>
        <v>344.7</v>
      </c>
      <c r="CD6" s="35">
        <f t="shared" si="9"/>
        <v>337.86</v>
      </c>
      <c r="CE6" s="35">
        <f t="shared" si="9"/>
        <v>357.17</v>
      </c>
      <c r="CF6" s="35">
        <f t="shared" si="9"/>
        <v>346.88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46.38</v>
      </c>
      <c r="CN6" s="35">
        <f t="shared" ref="CN6:CV6" si="10">IF(CN7="",NA(),CN7)</f>
        <v>48.59</v>
      </c>
      <c r="CO6" s="35">
        <f t="shared" si="10"/>
        <v>42.58</v>
      </c>
      <c r="CP6" s="35">
        <f t="shared" si="10"/>
        <v>42.14</v>
      </c>
      <c r="CQ6" s="35">
        <f t="shared" si="10"/>
        <v>39.75</v>
      </c>
      <c r="CR6" s="35">
        <f t="shared" si="10"/>
        <v>53.24</v>
      </c>
      <c r="CS6" s="35">
        <f t="shared" si="10"/>
        <v>52.31</v>
      </c>
      <c r="CT6" s="35">
        <f t="shared" si="10"/>
        <v>60.65</v>
      </c>
      <c r="CU6" s="35">
        <f t="shared" si="10"/>
        <v>51.75</v>
      </c>
      <c r="CV6" s="35">
        <f t="shared" si="10"/>
        <v>50.68</v>
      </c>
      <c r="CW6" s="34" t="str">
        <f>IF(CW7="","",IF(CW7="-","【-】","【"&amp;SUBSTITUTE(TEXT(CW7,"#,##0.00"),"-","△")&amp;"】"))</f>
        <v>【52.23】</v>
      </c>
      <c r="CX6" s="35">
        <f>IF(CX7="",NA(),CX7)</f>
        <v>80.97</v>
      </c>
      <c r="CY6" s="35">
        <f t="shared" ref="CY6:DG6" si="11">IF(CY7="",NA(),CY7)</f>
        <v>81.010000000000005</v>
      </c>
      <c r="CZ6" s="35">
        <f t="shared" si="11"/>
        <v>80.989999999999995</v>
      </c>
      <c r="DA6" s="35">
        <f t="shared" si="11"/>
        <v>80.66</v>
      </c>
      <c r="DB6" s="35">
        <f t="shared" si="11"/>
        <v>81.72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442101</v>
      </c>
      <c r="D7" s="37">
        <v>47</v>
      </c>
      <c r="E7" s="37">
        <v>17</v>
      </c>
      <c r="F7" s="37">
        <v>5</v>
      </c>
      <c r="G7" s="37">
        <v>0</v>
      </c>
      <c r="H7" s="37" t="s">
        <v>98</v>
      </c>
      <c r="I7" s="37" t="s">
        <v>99</v>
      </c>
      <c r="J7" s="37" t="s">
        <v>100</v>
      </c>
      <c r="K7" s="37" t="s">
        <v>101</v>
      </c>
      <c r="L7" s="37" t="s">
        <v>102</v>
      </c>
      <c r="M7" s="37" t="s">
        <v>103</v>
      </c>
      <c r="N7" s="38" t="s">
        <v>104</v>
      </c>
      <c r="O7" s="38" t="s">
        <v>105</v>
      </c>
      <c r="P7" s="38">
        <v>6.49</v>
      </c>
      <c r="Q7" s="38">
        <v>95.26</v>
      </c>
      <c r="R7" s="38">
        <v>3340</v>
      </c>
      <c r="S7" s="38">
        <v>29437</v>
      </c>
      <c r="T7" s="38">
        <v>280.08</v>
      </c>
      <c r="U7" s="38">
        <v>105.1</v>
      </c>
      <c r="V7" s="38">
        <v>1898</v>
      </c>
      <c r="W7" s="38">
        <v>1.21</v>
      </c>
      <c r="X7" s="38">
        <v>1568.6</v>
      </c>
      <c r="Y7" s="38">
        <v>81.67</v>
      </c>
      <c r="Z7" s="38">
        <v>89.4</v>
      </c>
      <c r="AA7" s="38">
        <v>94.29</v>
      </c>
      <c r="AB7" s="38">
        <v>97.41</v>
      </c>
      <c r="AC7" s="38">
        <v>98.21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2455.5500000000002</v>
      </c>
      <c r="BG7" s="38">
        <v>2390.04</v>
      </c>
      <c r="BH7" s="38">
        <v>0</v>
      </c>
      <c r="BI7" s="38">
        <v>0</v>
      </c>
      <c r="BJ7" s="38">
        <v>0</v>
      </c>
      <c r="BK7" s="38">
        <v>1044.8</v>
      </c>
      <c r="BL7" s="38">
        <v>1081.8</v>
      </c>
      <c r="BM7" s="38">
        <v>974.93</v>
      </c>
      <c r="BN7" s="38">
        <v>855.8</v>
      </c>
      <c r="BO7" s="38">
        <v>789.46</v>
      </c>
      <c r="BP7" s="38">
        <v>747.76</v>
      </c>
      <c r="BQ7" s="38">
        <v>45.39</v>
      </c>
      <c r="BR7" s="38">
        <v>43.15</v>
      </c>
      <c r="BS7" s="38">
        <v>44.26</v>
      </c>
      <c r="BT7" s="38">
        <v>42.78</v>
      </c>
      <c r="BU7" s="38">
        <v>44.33</v>
      </c>
      <c r="BV7" s="38">
        <v>50.82</v>
      </c>
      <c r="BW7" s="38">
        <v>52.19</v>
      </c>
      <c r="BX7" s="38">
        <v>55.32</v>
      </c>
      <c r="BY7" s="38">
        <v>59.8</v>
      </c>
      <c r="BZ7" s="38">
        <v>57.77</v>
      </c>
      <c r="CA7" s="38">
        <v>59.51</v>
      </c>
      <c r="CB7" s="38">
        <v>336.75</v>
      </c>
      <c r="CC7" s="38">
        <v>344.7</v>
      </c>
      <c r="CD7" s="38">
        <v>337.86</v>
      </c>
      <c r="CE7" s="38">
        <v>357.17</v>
      </c>
      <c r="CF7" s="38">
        <v>346.88</v>
      </c>
      <c r="CG7" s="38">
        <v>300.52</v>
      </c>
      <c r="CH7" s="38">
        <v>296.14</v>
      </c>
      <c r="CI7" s="38">
        <v>283.17</v>
      </c>
      <c r="CJ7" s="38">
        <v>263.76</v>
      </c>
      <c r="CK7" s="38">
        <v>274.35000000000002</v>
      </c>
      <c r="CL7" s="38">
        <v>261.45999999999998</v>
      </c>
      <c r="CM7" s="38">
        <v>46.38</v>
      </c>
      <c r="CN7" s="38">
        <v>48.59</v>
      </c>
      <c r="CO7" s="38">
        <v>42.58</v>
      </c>
      <c r="CP7" s="38">
        <v>42.14</v>
      </c>
      <c r="CQ7" s="38">
        <v>39.75</v>
      </c>
      <c r="CR7" s="38">
        <v>53.24</v>
      </c>
      <c r="CS7" s="38">
        <v>52.31</v>
      </c>
      <c r="CT7" s="38">
        <v>60.65</v>
      </c>
      <c r="CU7" s="38">
        <v>51.75</v>
      </c>
      <c r="CV7" s="38">
        <v>50.68</v>
      </c>
      <c r="CW7" s="38">
        <v>52.23</v>
      </c>
      <c r="CX7" s="38">
        <v>80.97</v>
      </c>
      <c r="CY7" s="38">
        <v>81.010000000000005</v>
      </c>
      <c r="CZ7" s="38">
        <v>80.989999999999995</v>
      </c>
      <c r="DA7" s="38">
        <v>80.66</v>
      </c>
      <c r="DB7" s="38">
        <v>81.72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2020-01-24T00:05:43Z</cp:lastPrinted>
  <dcterms:created xsi:type="dcterms:W3CDTF">2019-12-05T05:23:39Z</dcterms:created>
  <dcterms:modified xsi:type="dcterms:W3CDTF">2020-01-28T04:11:08Z</dcterms:modified>
  <cp:category/>
</cp:coreProperties>
</file>