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hZY2bIQL+rbY4Qnv9f32ME+RgDPj+o4KUQfoGLQ6kaobZSdNzblZVeCaQ02SJfByJVdxPDe0lW8m+Rs02Q80Q==" workbookSaltValue="Ds5A/xrwCwhDxz5pKvXvD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<sst xmlns="http://schemas.openxmlformats.org/spreadsheetml/2006/main" xmlns:r="http://schemas.openxmlformats.org/officeDocument/2006/relationships" count="111" uniqueCount="111">
  <si>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</si>
  <si>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</si>
  <si>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</si>
  <si>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</si>
  <si>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</si>
  <si>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</si>
  <si>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</si>
  <si>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</si>
  <si>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</si>
  <si>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</si>
  <si>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</si>
  <si>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</si>
  <si>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</si>
  <si>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</si>
  <si>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</si>
  <si>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</si>
  <si>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</si>
  <si>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</si>
  <si>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</si>
  <si>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</si>
  <si>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</si>
  <si>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</si>
  <si>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</si>
  <si>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</si>
  <si>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</si>
  <si>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</si>
  <si>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</si>
  <si>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</si>
  <si>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</si>
  <si>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</si>
  <si>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</si>
  <si>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</si>
  <si>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</si>
  <si>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</si>
  <si>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</si>
  <si>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</si>
  <si>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</si>
  <si>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</si>
  <si>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</si>
  <si>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</si>
  <si>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</si>
  <si>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</si>
  <si>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</si>
  <si>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</si>
  <si>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</si>
  <si>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</si>
  <si>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</si>
  <si>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</si>
  <si>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</si>
  <si>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</si>
  <si>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</si>
  <si>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</si>
  <si>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</si>
  <si>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</si>
  <si>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</si>
  <si>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</si>
  <si>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</si>
  <si>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</si>
  <si>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</si>
  <si>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</si>
  <si>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</si>
  <si>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</si>
  <si>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</si>
  <si>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</si>
  <si>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</si>
  <si>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</si>
  <si>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</si>
  <si>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</si>
  <si>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</si>
  <si>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</si>
  <si>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</si>
  <si>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</si>
  <si>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</si>
  <si>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</si>
  <si>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</si>
  <si>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</si>
  <si>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</si>
  <si>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</si>
  <si>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</si>
  <si>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</si>
  <si>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</si>
  <si>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</si>
  <si>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</si>
  <si>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</si>
  <si>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</si>
  <si>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</si>
  <si>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</si>
  <si>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</si>
  <si>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</si>
  <si>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</si>
  <si>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</si>
  <si>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</si>
  <si>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</si>
  <si>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</si>
  <si>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</si>
  <si>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</si>
  <si>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大分県　豊後大野市</t>
  </si>
  <si>
    <t>法非適用</t>
  </si>
  <si>
    <t>下水道事業</t>
  </si>
  <si>
    <t>特定地域生活排水処理</t>
  </si>
  <si>
    <t>K2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</si>
  <si>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</si>
  <si>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</si>
  <si>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</si>
  <si>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</si>
  <si>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</si>
  <si>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</si>
  <si>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</si>
  <si>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収益的収支比率』・・総費用に地方債償還金を加えた費用を総収益でどの程度賄われているかを示す指標。１００％を超える数値を維持しており良好ではありますが、今後とも経費削減に努める必要があります。
④『企業債残高対象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る。
⑤『経費回収率』・・・使用料で回収すべき経費を、どの程度使用料で賄えているかを表した指標。全国平均・類似団体平均を上回っているが、必要な経費を料金収入で賄えておらず、今後とも更なる費用削減に努めていく必要があります。
⑥『汚水処理原価』・・・有収水量１㎥あたりについて汚水処理に係るコストを表した指標。全国平均・類似団体平均と近い数値であり、良好な状態といえます。
⑦『施設利用率』・・・処理能力に対する汚水処理量の割合で、施設の利用状況を判断する指標。高い水準で推移しており、良好な状態といえます。
⑧『水洗化率』・・・・実際に水洗便所を設置して汚水処理している人口の割合を表した指標。高い水準で推移しており、良好な状態といえます。</t>
    <rPh sb="2" eb="5">
      <t>シュウエキテキ</t>
    </rPh>
    <rPh sb="5" eb="7">
      <t>シュウシ</t>
    </rPh>
    <rPh sb="7" eb="9">
      <t>ヒリツ</t>
    </rPh>
    <rPh sb="12" eb="15">
      <t>ソウヒヨウ</t>
    </rPh>
    <rPh sb="16" eb="19">
      <t>チホウサイ</t>
    </rPh>
    <rPh sb="19" eb="21">
      <t>ショウカン</t>
    </rPh>
    <rPh sb="21" eb="22">
      <t>キン</t>
    </rPh>
    <rPh sb="23" eb="24">
      <t>クワ</t>
    </rPh>
    <rPh sb="26" eb="28">
      <t>ヒヨウ</t>
    </rPh>
    <rPh sb="29" eb="32">
      <t>ソウシュウエキ</t>
    </rPh>
    <rPh sb="35" eb="37">
      <t>テイド</t>
    </rPh>
    <rPh sb="37" eb="38">
      <t>マカナ</t>
    </rPh>
    <rPh sb="45" eb="46">
      <t>シメ</t>
    </rPh>
    <rPh sb="47" eb="49">
      <t>シヒョウ</t>
    </rPh>
    <rPh sb="55" eb="56">
      <t>コ</t>
    </rPh>
    <rPh sb="58" eb="60">
      <t>スウチ</t>
    </rPh>
    <rPh sb="61" eb="63">
      <t>イジ</t>
    </rPh>
    <rPh sb="67" eb="69">
      <t>リョウコウ</t>
    </rPh>
    <rPh sb="77" eb="79">
      <t>コンゴ</t>
    </rPh>
    <rPh sb="81" eb="83">
      <t>ケイヒ</t>
    </rPh>
    <rPh sb="83" eb="85">
      <t>サクゲン</t>
    </rPh>
    <rPh sb="86" eb="87">
      <t>ツト</t>
    </rPh>
    <rPh sb="89" eb="91">
      <t>ヒツヨウ</t>
    </rPh>
    <rPh sb="100" eb="102">
      <t>キギョウ</t>
    </rPh>
    <rPh sb="102" eb="103">
      <t>サイ</t>
    </rPh>
    <rPh sb="103" eb="105">
      <t>ザンダカ</t>
    </rPh>
    <rPh sb="105" eb="107">
      <t>タイショウ</t>
    </rPh>
    <rPh sb="107" eb="109">
      <t>ジギョウ</t>
    </rPh>
    <rPh sb="109" eb="111">
      <t>キボ</t>
    </rPh>
    <rPh sb="111" eb="113">
      <t>ヒリツ</t>
    </rPh>
    <rPh sb="116" eb="118">
      <t>リョウキン</t>
    </rPh>
    <rPh sb="118" eb="120">
      <t>シュウニュウ</t>
    </rPh>
    <rPh sb="121" eb="122">
      <t>タイ</t>
    </rPh>
    <rPh sb="124" eb="126">
      <t>キギョウ</t>
    </rPh>
    <rPh sb="126" eb="127">
      <t>サイ</t>
    </rPh>
    <rPh sb="127" eb="129">
      <t>ザンダカ</t>
    </rPh>
    <rPh sb="130" eb="132">
      <t>ワリアイ</t>
    </rPh>
    <rPh sb="136" eb="138">
      <t>キギョウ</t>
    </rPh>
    <rPh sb="138" eb="139">
      <t>サイ</t>
    </rPh>
    <rPh sb="139" eb="141">
      <t>ザンダカ</t>
    </rPh>
    <rPh sb="142" eb="144">
      <t>キボ</t>
    </rPh>
    <rPh sb="145" eb="146">
      <t>アラワ</t>
    </rPh>
    <rPh sb="147" eb="149">
      <t>シヒョウ</t>
    </rPh>
    <rPh sb="229" eb="231">
      <t>ケイヒ</t>
    </rPh>
    <rPh sb="231" eb="233">
      <t>カイシュウ</t>
    </rPh>
    <rPh sb="233" eb="234">
      <t>リツ</t>
    </rPh>
    <rPh sb="238" eb="241">
      <t>シヨウリョウ</t>
    </rPh>
    <rPh sb="242" eb="244">
      <t>カイシュウ</t>
    </rPh>
    <rPh sb="247" eb="249">
      <t>ケイヒ</t>
    </rPh>
    <rPh sb="253" eb="255">
      <t>テイド</t>
    </rPh>
    <rPh sb="255" eb="258">
      <t>シヨウリョウ</t>
    </rPh>
    <rPh sb="259" eb="260">
      <t>マカナ</t>
    </rPh>
    <rPh sb="266" eb="267">
      <t>アラワ</t>
    </rPh>
    <rPh sb="269" eb="271">
      <t>シヒョウ</t>
    </rPh>
    <rPh sb="272" eb="274">
      <t>ゼンコク</t>
    </rPh>
    <rPh sb="274" eb="276">
      <t>ヘイキン</t>
    </rPh>
    <rPh sb="277" eb="279">
      <t>ルイジ</t>
    </rPh>
    <rPh sb="279" eb="281">
      <t>ダンタイ</t>
    </rPh>
    <rPh sb="281" eb="283">
      <t>ヘイキン</t>
    </rPh>
    <rPh sb="284" eb="286">
      <t>ウワマワ</t>
    </rPh>
    <rPh sb="292" eb="294">
      <t>ヒツヨウ</t>
    </rPh>
    <rPh sb="295" eb="297">
      <t>ケイヒ</t>
    </rPh>
    <rPh sb="298" eb="300">
      <t>リョウキン</t>
    </rPh>
    <rPh sb="300" eb="302">
      <t>シュウニュウ</t>
    </rPh>
    <rPh sb="303" eb="304">
      <t>マカナ</t>
    </rPh>
    <rPh sb="310" eb="312">
      <t>コンゴ</t>
    </rPh>
    <rPh sb="314" eb="315">
      <t>サラ</t>
    </rPh>
    <rPh sb="317" eb="319">
      <t>ヒヨウ</t>
    </rPh>
    <rPh sb="319" eb="321">
      <t>サクゲン</t>
    </rPh>
    <rPh sb="322" eb="323">
      <t>ツト</t>
    </rPh>
    <rPh sb="327" eb="329">
      <t>ヒツヨウ</t>
    </rPh>
    <rPh sb="338" eb="340">
      <t>オスイ</t>
    </rPh>
    <rPh sb="340" eb="342">
      <t>ショリ</t>
    </rPh>
    <rPh sb="342" eb="344">
      <t>ゲンカ</t>
    </rPh>
    <rPh sb="348" eb="350">
      <t>ユウシュウ</t>
    </rPh>
    <rPh sb="350" eb="352">
      <t>スイリョウ</t>
    </rPh>
    <rPh sb="361" eb="363">
      <t>オスイ</t>
    </rPh>
    <rPh sb="363" eb="365">
      <t>ショリ</t>
    </rPh>
    <rPh sb="366" eb="367">
      <t>カカ</t>
    </rPh>
    <rPh sb="372" eb="373">
      <t>アラワ</t>
    </rPh>
    <rPh sb="375" eb="377">
      <t>シヒョウ</t>
    </rPh>
    <rPh sb="378" eb="380">
      <t>ゼンコク</t>
    </rPh>
    <rPh sb="380" eb="382">
      <t>ヘイキン</t>
    </rPh>
    <rPh sb="383" eb="385">
      <t>ルイジ</t>
    </rPh>
    <rPh sb="385" eb="387">
      <t>ダンタイ</t>
    </rPh>
    <rPh sb="387" eb="389">
      <t>ヘイキン</t>
    </rPh>
    <rPh sb="390" eb="391">
      <t>チカ</t>
    </rPh>
    <rPh sb="392" eb="394">
      <t>スウチ</t>
    </rPh>
    <rPh sb="398" eb="400">
      <t>リョウコウ</t>
    </rPh>
    <rPh sb="401" eb="403">
      <t>ジョウタイ</t>
    </rPh>
    <rPh sb="412" eb="414">
      <t>シセツ</t>
    </rPh>
    <rPh sb="414" eb="417">
      <t>リヨウリツ</t>
    </rPh>
    <rPh sb="421" eb="423">
      <t>ショリ</t>
    </rPh>
    <rPh sb="423" eb="425">
      <t>ノウリョク</t>
    </rPh>
    <rPh sb="426" eb="427">
      <t>タイ</t>
    </rPh>
    <rPh sb="429" eb="431">
      <t>オスイ</t>
    </rPh>
    <rPh sb="431" eb="433">
      <t>ショリ</t>
    </rPh>
    <rPh sb="433" eb="434">
      <t>リョウ</t>
    </rPh>
    <rPh sb="435" eb="437">
      <t>ワリアイ</t>
    </rPh>
    <rPh sb="439" eb="441">
      <t>シセツ</t>
    </rPh>
    <rPh sb="442" eb="444">
      <t>リヨウ</t>
    </rPh>
    <rPh sb="444" eb="446">
      <t>ジョウキョウ</t>
    </rPh>
    <rPh sb="447" eb="449">
      <t>ハンダン</t>
    </rPh>
    <rPh sb="451" eb="453">
      <t>シヒョウ</t>
    </rPh>
    <rPh sb="454" eb="455">
      <t>タカ</t>
    </rPh>
    <rPh sb="456" eb="458">
      <t>スイジュン</t>
    </rPh>
    <rPh sb="459" eb="461">
      <t>スイイ</t>
    </rPh>
    <rPh sb="466" eb="468">
      <t>リョウコウ</t>
    </rPh>
    <rPh sb="469" eb="471">
      <t>ジョウタイ</t>
    </rPh>
    <rPh sb="480" eb="483">
      <t>スイセンカ</t>
    </rPh>
    <rPh sb="483" eb="484">
      <t>リツ</t>
    </rPh>
    <rPh sb="489" eb="491">
      <t>ジッサイ</t>
    </rPh>
    <rPh sb="492" eb="494">
      <t>スイセン</t>
    </rPh>
    <rPh sb="494" eb="496">
      <t>ベンジョ</t>
    </rPh>
    <rPh sb="497" eb="499">
      <t>セッチ</t>
    </rPh>
    <rPh sb="501" eb="503">
      <t>オスイ</t>
    </rPh>
    <rPh sb="503" eb="505">
      <t>ショリ</t>
    </rPh>
    <rPh sb="509" eb="511">
      <t>ジンコウ</t>
    </rPh>
    <rPh sb="512" eb="514">
      <t>ワリアイ</t>
    </rPh>
    <rPh sb="515" eb="516">
      <t>アラワ</t>
    </rPh>
    <rPh sb="518" eb="520">
      <t>シヒョウ</t>
    </rPh>
    <rPh sb="521" eb="522">
      <t>タカ</t>
    </rPh>
    <rPh sb="523" eb="525">
      <t>スイジュン</t>
    </rPh>
    <rPh sb="526" eb="528">
      <t>スイイ</t>
    </rPh>
    <rPh sb="533" eb="535">
      <t>リョウコウ</t>
    </rPh>
    <rPh sb="536" eb="538">
      <t>ジョウタイ</t>
    </rPh>
    <phoneticPr fontId="13"/>
  </si>
  <si>
    <t>③『管渠改善率』・・・当該年度に更新した管渠延長の割合を表す指標。維持管理者による定期的な管理により、管渠改善率は０％である。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イジ</t>
    </rPh>
    <rPh sb="35" eb="37">
      <t>カンリ</t>
    </rPh>
    <rPh sb="37" eb="38">
      <t>シャ</t>
    </rPh>
    <rPh sb="41" eb="44">
      <t>テイキテキ</t>
    </rPh>
    <rPh sb="45" eb="47">
      <t>カンリ</t>
    </rPh>
    <rPh sb="51" eb="53">
      <t>カンキョ</t>
    </rPh>
    <rPh sb="53" eb="55">
      <t>カイゼン</t>
    </rPh>
    <rPh sb="55" eb="56">
      <t>リツ</t>
    </rPh>
    <phoneticPr fontId="13"/>
  </si>
  <si>
    <t>今のところ類似団体と比較して平均的な経営ができている。今後も定期的な維持管理を行い、効率的な経営に努める。</t>
    <rPh sb="0" eb="1">
      <t>イマ</t>
    </rPh>
    <rPh sb="5" eb="7">
      <t>ルイジ</t>
    </rPh>
    <rPh sb="7" eb="9">
      <t>ダンタイ</t>
    </rPh>
    <rPh sb="10" eb="12">
      <t>ヒカク</t>
    </rPh>
    <rPh sb="14" eb="17">
      <t>ヘイキンテキ</t>
    </rPh>
    <rPh sb="18" eb="20">
      <t>ケイエイ</t>
    </rPh>
    <rPh sb="27" eb="29">
      <t>コンゴ</t>
    </rPh>
    <rPh sb="30" eb="33">
      <t>テイキテキ</t>
    </rPh>
    <rPh sb="34" eb="36">
      <t>イジ</t>
    </rPh>
    <rPh sb="36" eb="38">
      <t>カンリ</t>
    </rPh>
    <rPh sb="39" eb="40">
      <t>オコナ</t>
    </rPh>
    <rPh sb="42" eb="45">
      <t>コウリツテキ</t>
    </rPh>
    <rPh sb="46" eb="48">
      <t>ケイエイ</t>
    </rPh>
    <rPh sb="49" eb="50">
      <t>ツト</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</si>
</sst>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59.08</c:v>
                </c:pt>
                <c:pt idx="1">
                  <c:v>58.25</c:v>
                </c:pt>
                <c:pt idx="2">
                  <c:v>61.55</c:v>
                </c:pt>
                <c:pt idx="3">
                  <c:v>61.79</c:v>
                </c:pt>
                <c:pt idx="4">
                  <c:v>59.94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29.89</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77.12</c:v>
                </c:pt>
                <c:pt idx="1">
                  <c:v>68.150000000000006</c:v>
                </c:pt>
                <c:pt idx="2">
                  <c:v>67.489999999999995</c:v>
                </c:pt>
                <c:pt idx="3">
                  <c:v>92.44</c:v>
                </c:pt>
                <c:pt idx="4">
                  <c:v>89.66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102.11</c:v>
                </c:pt>
                <c:pt idx="1">
                  <c:v>98.7</c:v>
                </c:pt>
                <c:pt idx="2">
                  <c:v>103.21</c:v>
                </c:pt>
                <c:pt idx="3">
                  <c:v>103.56</c:v>
                </c:pt>
                <c:pt idx="4">
                  <c:v>103.78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26.68</c:v>
                </c:pt>
                <c:pt idx="1">
                  <c:v>11.85</c:v>
                </c:pt>
                <c:pt idx="2" formatCode="#,##0.00;&quot;△&quot;#,##0.00">
                  <c:v>0</c:v>
                </c:pt>
                <c:pt idx="3">
                  <c:v>161.88999999999999</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416.91</c:v>
                </c:pt>
                <c:pt idx="1">
                  <c:v>392.19</c:v>
                </c:pt>
                <c:pt idx="2">
                  <c:v>413.5</c:v>
                </c:pt>
                <c:pt idx="3">
                  <c:v>244.85</c:v>
                </c:pt>
                <c:pt idx="4">
                  <c:v>296.89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72.75</c:v>
                </c:pt>
                <c:pt idx="1">
                  <c:v>73.239999999999995</c:v>
                </c:pt>
                <c:pt idx="2">
                  <c:v>71.459999999999994</c:v>
                </c:pt>
                <c:pt idx="3">
                  <c:v>71.19</c:v>
                </c:pt>
                <c:pt idx="4">
                  <c:v>67.19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57.93</c:v>
                </c:pt>
                <c:pt idx="1">
                  <c:v>57.03</c:v>
                </c:pt>
                <c:pt idx="2">
                  <c:v>55.84</c:v>
                </c:pt>
                <c:pt idx="3">
                  <c:v>64.78</c:v>
                </c:pt>
                <c:pt idx="4">
                  <c:v>63.06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947.98</c:v>
                </c:pt>
                <c:pt idx="1">
                  <c:v>306.36</c:v>
                </c:pt>
                <c:pt idx="2">
                  <c:v>319.81</c:v>
                </c:pt>
                <c:pt idx="3">
                  <c:v>326.88</c:v>
                </c:pt>
                <c:pt idx="4">
                  <c:v>352.85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276.93</c:v>
                </c:pt>
                <c:pt idx="1">
                  <c:v>283.73</c:v>
                </c:pt>
                <c:pt idx="2">
                  <c:v>287.57</c:v>
                </c:pt>
                <c:pt idx="3">
                  <c:v>250.21</c:v>
                </c:pt>
                <c:pt idx="4">
                  <c:v>264.77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【325.02】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【78.90】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43"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大分県　豊後大野市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35995</v>
      </c>
      <c r="AM8" s="22"/>
      <c r="AN8" s="22"/>
      <c r="AO8" s="22"/>
      <c r="AP8" s="22"/>
      <c r="AQ8" s="22"/>
      <c r="AR8" s="22"/>
      <c r="AS8" s="22"/>
      <c r="AT8" s="7">
        <f>データ!T6</f>
        <v>603.14</v>
      </c>
      <c r="AU8" s="7"/>
      <c r="AV8" s="7"/>
      <c r="AW8" s="7"/>
      <c r="AX8" s="7"/>
      <c r="AY8" s="7"/>
      <c r="AZ8" s="7"/>
      <c r="BA8" s="7"/>
      <c r="BB8" s="7">
        <f>データ!U6</f>
        <v>59.68</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9" t="s">
        <v>37</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4.24</v>
      </c>
      <c r="Q10" s="7"/>
      <c r="R10" s="7"/>
      <c r="S10" s="7"/>
      <c r="T10" s="7"/>
      <c r="U10" s="7"/>
      <c r="V10" s="7"/>
      <c r="W10" s="7">
        <f>データ!Q6</f>
        <v>100</v>
      </c>
      <c r="X10" s="7"/>
      <c r="Y10" s="7"/>
      <c r="Z10" s="7"/>
      <c r="AA10" s="7"/>
      <c r="AB10" s="7"/>
      <c r="AC10" s="7"/>
      <c r="AD10" s="22">
        <f>データ!R6</f>
        <v>4330</v>
      </c>
      <c r="AE10" s="22"/>
      <c r="AF10" s="22"/>
      <c r="AG10" s="22"/>
      <c r="AH10" s="22"/>
      <c r="AI10" s="22"/>
      <c r="AJ10" s="22"/>
      <c r="AK10" s="2"/>
      <c r="AL10" s="22">
        <f>データ!V6</f>
        <v>1513</v>
      </c>
      <c r="AM10" s="22"/>
      <c r="AN10" s="22"/>
      <c r="AO10" s="22"/>
      <c r="AP10" s="22"/>
      <c r="AQ10" s="22"/>
      <c r="AR10" s="22"/>
      <c r="AS10" s="22"/>
      <c r="AT10" s="7">
        <f>データ!W6</f>
        <v>18.09</v>
      </c>
      <c r="AU10" s="7"/>
      <c r="AV10" s="7"/>
      <c r="AW10" s="7"/>
      <c r="AX10" s="7"/>
      <c r="AY10" s="7"/>
      <c r="AZ10" s="7"/>
      <c r="BA10" s="7"/>
      <c r="BB10" s="7">
        <f>データ!X6</f>
        <v>83.64</v>
      </c>
      <c r="BC10" s="7"/>
      <c r="BD10" s="7"/>
      <c r="BE10" s="7"/>
      <c r="BF10" s="7"/>
      <c r="BG10" s="7"/>
      <c r="BH10" s="7"/>
      <c r="BI10" s="7"/>
      <c r="BJ10" s="2"/>
      <c r="BK10" s="2"/>
      <c r="BL10" s="30" t="s">
        <v>40</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【325.02】</v>
      </c>
      <c r="I86" s="12" t="str">
        <f>データ!CA6</f>
        <v>【60.61】</v>
      </c>
      <c r="J86" s="12" t="str">
        <f>データ!CL6</f>
        <v>【270.94】</v>
      </c>
      <c r="K86" s="12" t="str">
        <f>データ!CW6</f>
        <v>【57.80】</v>
      </c>
      <c r="L86" s="12" t="str">
        <f>データ!DH6</f>
        <v>【78.90】</v>
      </c>
      <c r="M86" s="12" t="s">
        <v>41</v>
      </c>
      <c r="N86" s="12" t="s">
        <v>41</v>
      </c>
      <c r="O86" s="12" t="str">
        <f>データ!EO6</f>
        <v>【-】</v>
      </c>
    </row>
  </sheetData>
  <sheetProtection algorithmName="SHA-512" hashValue="xKKrbFXL6Xp5AsCRVgpJA+BnF4jzD4s5wpjQUoch9YwjBVO1FQl0rMiUisTEJzIz8/rK8nwtDLnF4Gdl8Gq2kw==" saltValue="D+wut5li6/uzLoR+zU4Bf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61</v>
      </c>
      <c r="D3" s="62" t="s">
        <v>62</v>
      </c>
      <c r="E3" s="62" t="s">
        <v>5</v>
      </c>
      <c r="F3" s="62" t="s">
        <v>4</v>
      </c>
      <c r="G3" s="62" t="s">
        <v>27</v>
      </c>
      <c r="H3" s="68" t="s">
        <v>58</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48</v>
      </c>
      <c r="AK4" s="80"/>
      <c r="AL4" s="80"/>
      <c r="AM4" s="80"/>
      <c r="AN4" s="80"/>
      <c r="AO4" s="80"/>
      <c r="AP4" s="80"/>
      <c r="AQ4" s="80"/>
      <c r="AR4" s="80"/>
      <c r="AS4" s="80"/>
      <c r="AT4" s="80"/>
      <c r="AU4" s="80" t="s">
        <v>29</v>
      </c>
      <c r="AV4" s="80"/>
      <c r="AW4" s="80"/>
      <c r="AX4" s="80"/>
      <c r="AY4" s="80"/>
      <c r="AZ4" s="80"/>
      <c r="BA4" s="80"/>
      <c r="BB4" s="80"/>
      <c r="BC4" s="80"/>
      <c r="BD4" s="80"/>
      <c r="BE4" s="80"/>
      <c r="BF4" s="80" t="s">
        <v>65</v>
      </c>
      <c r="BG4" s="80"/>
      <c r="BH4" s="80"/>
      <c r="BI4" s="80"/>
      <c r="BJ4" s="80"/>
      <c r="BK4" s="80"/>
      <c r="BL4" s="80"/>
      <c r="BM4" s="80"/>
      <c r="BN4" s="80"/>
      <c r="BO4" s="80"/>
      <c r="BP4" s="80"/>
      <c r="BQ4" s="80" t="s">
        <v>15</v>
      </c>
      <c r="BR4" s="80"/>
      <c r="BS4" s="80"/>
      <c r="BT4" s="80"/>
      <c r="BU4" s="80"/>
      <c r="BV4" s="80"/>
      <c r="BW4" s="80"/>
      <c r="BX4" s="80"/>
      <c r="BY4" s="80"/>
      <c r="BZ4" s="80"/>
      <c r="CA4" s="80"/>
      <c r="CB4" s="80" t="s">
        <v>64</v>
      </c>
      <c r="CC4" s="80"/>
      <c r="CD4" s="80"/>
      <c r="CE4" s="80"/>
      <c r="CF4" s="80"/>
      <c r="CG4" s="80"/>
      <c r="CH4" s="80"/>
      <c r="CI4" s="80"/>
      <c r="CJ4" s="80"/>
      <c r="CK4" s="80"/>
      <c r="CL4" s="80"/>
      <c r="CM4" s="80" t="s">
        <v>1</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47</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5" s="59" customFormat="1">
      <c r="A6" s="60" t="s">
        <v>95</v>
      </c>
      <c r="B6" s="65">
        <f t="shared" ref="B6:X6" si="1">B7</f>
        <v>2018</v>
      </c>
      <c r="C6" s="65">
        <f t="shared" si="1"/>
        <v>442127</v>
      </c>
      <c r="D6" s="65">
        <f t="shared" si="1"/>
        <v>47</v>
      </c>
      <c r="E6" s="65">
        <f t="shared" si="1"/>
        <v>18</v>
      </c>
      <c r="F6" s="65">
        <f t="shared" si="1"/>
        <v>0</v>
      </c>
      <c r="G6" s="65">
        <f t="shared" si="1"/>
        <v>0</v>
      </c>
      <c r="H6" s="65" t="str">
        <f t="shared" si="1"/>
        <v>大分県　豊後大野市</v>
      </c>
      <c r="I6" s="65" t="str">
        <f t="shared" si="1"/>
        <v>法非適用</v>
      </c>
      <c r="J6" s="65" t="str">
        <f t="shared" si="1"/>
        <v>下水道事業</v>
      </c>
      <c r="K6" s="65" t="str">
        <f t="shared" si="1"/>
        <v>特定地域生活排水処理</v>
      </c>
      <c r="L6" s="65" t="str">
        <f t="shared" si="1"/>
        <v>K2</v>
      </c>
      <c r="M6" s="65" t="str">
        <f t="shared" si="1"/>
        <v>非設置</v>
      </c>
      <c r="N6" s="73" t="str">
        <f t="shared" si="1"/>
        <v>-</v>
      </c>
      <c r="O6" s="73" t="str">
        <f t="shared" si="1"/>
        <v>該当数値なし</v>
      </c>
      <c r="P6" s="73">
        <f t="shared" si="1"/>
        <v>4.24</v>
      </c>
      <c r="Q6" s="73">
        <f t="shared" si="1"/>
        <v>100</v>
      </c>
      <c r="R6" s="73">
        <f t="shared" si="1"/>
        <v>4330</v>
      </c>
      <c r="S6" s="73">
        <f t="shared" si="1"/>
        <v>35995</v>
      </c>
      <c r="T6" s="73">
        <f t="shared" si="1"/>
        <v>603.14</v>
      </c>
      <c r="U6" s="73">
        <f t="shared" si="1"/>
        <v>59.68</v>
      </c>
      <c r="V6" s="73">
        <f t="shared" si="1"/>
        <v>1513</v>
      </c>
      <c r="W6" s="73">
        <f t="shared" si="1"/>
        <v>18.09</v>
      </c>
      <c r="X6" s="73">
        <f t="shared" si="1"/>
        <v>83.64</v>
      </c>
      <c r="Y6" s="81">
        <f t="shared" ref="Y6:AH6" si="2">IF(Y7="",NA(),Y7)</f>
        <v>102.11</v>
      </c>
      <c r="Z6" s="81">
        <f t="shared" si="2"/>
        <v>98.7</v>
      </c>
      <c r="AA6" s="81">
        <f t="shared" si="2"/>
        <v>103.21</v>
      </c>
      <c r="AB6" s="81">
        <f t="shared" si="2"/>
        <v>103.56</v>
      </c>
      <c r="AC6" s="81">
        <f t="shared" si="2"/>
        <v>103.78</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26.68</v>
      </c>
      <c r="BG6" s="81">
        <f t="shared" si="5"/>
        <v>11.85</v>
      </c>
      <c r="BH6" s="73">
        <f t="shared" si="5"/>
        <v>0</v>
      </c>
      <c r="BI6" s="81">
        <f t="shared" si="5"/>
        <v>161.88999999999999</v>
      </c>
      <c r="BJ6" s="73">
        <f t="shared" si="5"/>
        <v>0</v>
      </c>
      <c r="BK6" s="81">
        <f t="shared" si="5"/>
        <v>416.91</v>
      </c>
      <c r="BL6" s="81">
        <f t="shared" si="5"/>
        <v>392.19</v>
      </c>
      <c r="BM6" s="81">
        <f t="shared" si="5"/>
        <v>413.5</v>
      </c>
      <c r="BN6" s="81">
        <f t="shared" si="5"/>
        <v>244.85</v>
      </c>
      <c r="BO6" s="81">
        <f t="shared" si="5"/>
        <v>296.89</v>
      </c>
      <c r="BP6" s="73" t="str">
        <f>IF(BP7="","",IF(BP7="-","【-】","【"&amp;SUBSTITUTE(TEXT(BP7,"#,##0.00"),"-","△")&amp;"】"))</f>
        <v>【325.02】</v>
      </c>
      <c r="BQ6" s="81">
        <f t="shared" ref="BQ6:BZ6" si="6">IF(BQ7="",NA(),BQ7)</f>
        <v>72.75</v>
      </c>
      <c r="BR6" s="81">
        <f t="shared" si="6"/>
        <v>73.239999999999995</v>
      </c>
      <c r="BS6" s="81">
        <f t="shared" si="6"/>
        <v>71.459999999999994</v>
      </c>
      <c r="BT6" s="81">
        <f t="shared" si="6"/>
        <v>71.19</v>
      </c>
      <c r="BU6" s="81">
        <f t="shared" si="6"/>
        <v>67.19</v>
      </c>
      <c r="BV6" s="81">
        <f t="shared" si="6"/>
        <v>57.93</v>
      </c>
      <c r="BW6" s="81">
        <f t="shared" si="6"/>
        <v>57.03</v>
      </c>
      <c r="BX6" s="81">
        <f t="shared" si="6"/>
        <v>55.84</v>
      </c>
      <c r="BY6" s="81">
        <f t="shared" si="6"/>
        <v>64.78</v>
      </c>
      <c r="BZ6" s="81">
        <f t="shared" si="6"/>
        <v>63.06</v>
      </c>
      <c r="CA6" s="73" t="str">
        <f>IF(CA7="","",IF(CA7="-","【-】","【"&amp;SUBSTITUTE(TEXT(CA7,"#,##0.00"),"-","△")&amp;"】"))</f>
        <v>【60.61】</v>
      </c>
      <c r="CB6" s="81">
        <f t="shared" ref="CB6:CK6" si="7">IF(CB7="",NA(),CB7)</f>
        <v>947.98</v>
      </c>
      <c r="CC6" s="81">
        <f t="shared" si="7"/>
        <v>306.36</v>
      </c>
      <c r="CD6" s="81">
        <f t="shared" si="7"/>
        <v>319.81</v>
      </c>
      <c r="CE6" s="81">
        <f t="shared" si="7"/>
        <v>326.88</v>
      </c>
      <c r="CF6" s="81">
        <f t="shared" si="7"/>
        <v>352.85</v>
      </c>
      <c r="CG6" s="81">
        <f t="shared" si="7"/>
        <v>276.93</v>
      </c>
      <c r="CH6" s="81">
        <f t="shared" si="7"/>
        <v>283.73</v>
      </c>
      <c r="CI6" s="81">
        <f t="shared" si="7"/>
        <v>287.57</v>
      </c>
      <c r="CJ6" s="81">
        <f t="shared" si="7"/>
        <v>250.21</v>
      </c>
      <c r="CK6" s="81">
        <f t="shared" si="7"/>
        <v>264.77</v>
      </c>
      <c r="CL6" s="73" t="str">
        <f>IF(CL7="","",IF(CL7="-","【-】","【"&amp;SUBSTITUTE(TEXT(CL7,"#,##0.00"),"-","△")&amp;"】"))</f>
        <v>【270.94】</v>
      </c>
      <c r="CM6" s="81">
        <f t="shared" ref="CM6:CV6" si="8">IF(CM7="",NA(),CM7)</f>
        <v>100</v>
      </c>
      <c r="CN6" s="81">
        <f t="shared" si="8"/>
        <v>100</v>
      </c>
      <c r="CO6" s="81">
        <f t="shared" si="8"/>
        <v>100</v>
      </c>
      <c r="CP6" s="81">
        <f t="shared" si="8"/>
        <v>100</v>
      </c>
      <c r="CQ6" s="81">
        <f t="shared" si="8"/>
        <v>100</v>
      </c>
      <c r="CR6" s="81">
        <f t="shared" si="8"/>
        <v>59.08</v>
      </c>
      <c r="CS6" s="81">
        <f t="shared" si="8"/>
        <v>58.25</v>
      </c>
      <c r="CT6" s="81">
        <f t="shared" si="8"/>
        <v>61.55</v>
      </c>
      <c r="CU6" s="81">
        <f t="shared" si="8"/>
        <v>61.79</v>
      </c>
      <c r="CV6" s="81">
        <f t="shared" si="8"/>
        <v>59.94</v>
      </c>
      <c r="CW6" s="73" t="str">
        <f>IF(CW7="","",IF(CW7="-","【-】","【"&amp;SUBSTITUTE(TEXT(CW7,"#,##0.00"),"-","△")&amp;"】"))</f>
        <v>【57.80】</v>
      </c>
      <c r="CX6" s="81">
        <f t="shared" ref="CX6:DG6" si="9">IF(CX7="",NA(),CX7)</f>
        <v>29.89</v>
      </c>
      <c r="CY6" s="81">
        <f t="shared" si="9"/>
        <v>100</v>
      </c>
      <c r="CZ6" s="81">
        <f t="shared" si="9"/>
        <v>100</v>
      </c>
      <c r="DA6" s="81">
        <f t="shared" si="9"/>
        <v>100</v>
      </c>
      <c r="DB6" s="81">
        <f t="shared" si="9"/>
        <v>100</v>
      </c>
      <c r="DC6" s="81">
        <f t="shared" si="9"/>
        <v>77.12</v>
      </c>
      <c r="DD6" s="81">
        <f t="shared" si="9"/>
        <v>68.150000000000006</v>
      </c>
      <c r="DE6" s="81">
        <f t="shared" si="9"/>
        <v>67.489999999999995</v>
      </c>
      <c r="DF6" s="81">
        <f t="shared" si="9"/>
        <v>92.44</v>
      </c>
      <c r="DG6" s="81">
        <f t="shared" si="9"/>
        <v>89.66</v>
      </c>
      <c r="DH6" s="73" t="str">
        <f>IF(DH7="","",IF(DH7="-","【-】","【"&amp;SUBSTITUTE(TEXT(DH7,"#,##0.00"),"-","△")&amp;"】"))</f>
        <v>【78.90】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442127</v>
      </c>
      <c r="D7" s="66">
        <v>47</v>
      </c>
      <c r="E7" s="66">
        <v>18</v>
      </c>
      <c r="F7" s="66">
        <v>0</v>
      </c>
      <c r="G7" s="66">
        <v>0</v>
      </c>
      <c r="H7" s="66" t="s">
        <v>96</v>
      </c>
      <c r="I7" s="66" t="s">
        <v>97</v>
      </c>
      <c r="J7" s="66" t="s">
        <v>98</v>
      </c>
      <c r="K7" s="66" t="s">
        <v>99</v>
      </c>
      <c r="L7" s="66" t="s">
        <v>100</v>
      </c>
      <c r="M7" s="66" t="s">
        <v>101</v>
      </c>
      <c r="N7" s="74" t="s">
        <v>41</v>
      </c>
      <c r="O7" s="74" t="s">
        <v>102</v>
      </c>
      <c r="P7" s="74">
        <v>4.24</v>
      </c>
      <c r="Q7" s="74">
        <v>100</v>
      </c>
      <c r="R7" s="74">
        <v>4330</v>
      </c>
      <c r="S7" s="74">
        <v>35995</v>
      </c>
      <c r="T7" s="74">
        <v>603.14</v>
      </c>
      <c r="U7" s="74">
        <v>59.68</v>
      </c>
      <c r="V7" s="74">
        <v>1513</v>
      </c>
      <c r="W7" s="74">
        <v>18.09</v>
      </c>
      <c r="X7" s="74">
        <v>83.64</v>
      </c>
      <c r="Y7" s="74">
        <v>102.11</v>
      </c>
      <c r="Z7" s="74">
        <v>98.7</v>
      </c>
      <c r="AA7" s="74">
        <v>103.21</v>
      </c>
      <c r="AB7" s="74">
        <v>103.56</v>
      </c>
      <c r="AC7" s="74">
        <v>103.78</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26.68</v>
      </c>
      <c r="BG7" s="74">
        <v>11.85</v>
      </c>
      <c r="BH7" s="74">
        <v>0</v>
      </c>
      <c r="BI7" s="74">
        <v>161.88999999999999</v>
      </c>
      <c r="BJ7" s="74">
        <v>0</v>
      </c>
      <c r="BK7" s="74">
        <v>416.91</v>
      </c>
      <c r="BL7" s="74">
        <v>392.19</v>
      </c>
      <c r="BM7" s="74">
        <v>413.5</v>
      </c>
      <c r="BN7" s="74">
        <v>244.85</v>
      </c>
      <c r="BO7" s="74">
        <v>296.89</v>
      </c>
      <c r="BP7" s="74">
        <v>325.02</v>
      </c>
      <c r="BQ7" s="74">
        <v>72.75</v>
      </c>
      <c r="BR7" s="74">
        <v>73.239999999999995</v>
      </c>
      <c r="BS7" s="74">
        <v>71.459999999999994</v>
      </c>
      <c r="BT7" s="74">
        <v>71.19</v>
      </c>
      <c r="BU7" s="74">
        <v>67.19</v>
      </c>
      <c r="BV7" s="74">
        <v>57.93</v>
      </c>
      <c r="BW7" s="74">
        <v>57.03</v>
      </c>
      <c r="BX7" s="74">
        <v>55.84</v>
      </c>
      <c r="BY7" s="74">
        <v>64.78</v>
      </c>
      <c r="BZ7" s="74">
        <v>63.06</v>
      </c>
      <c r="CA7" s="74">
        <v>60.61</v>
      </c>
      <c r="CB7" s="74">
        <v>947.98</v>
      </c>
      <c r="CC7" s="74">
        <v>306.36</v>
      </c>
      <c r="CD7" s="74">
        <v>319.81</v>
      </c>
      <c r="CE7" s="74">
        <v>326.88</v>
      </c>
      <c r="CF7" s="74">
        <v>352.85</v>
      </c>
      <c r="CG7" s="74">
        <v>276.93</v>
      </c>
      <c r="CH7" s="74">
        <v>283.73</v>
      </c>
      <c r="CI7" s="74">
        <v>287.57</v>
      </c>
      <c r="CJ7" s="74">
        <v>250.21</v>
      </c>
      <c r="CK7" s="74">
        <v>264.77</v>
      </c>
      <c r="CL7" s="74">
        <v>270.94</v>
      </c>
      <c r="CM7" s="74">
        <v>100</v>
      </c>
      <c r="CN7" s="74">
        <v>100</v>
      </c>
      <c r="CO7" s="74">
        <v>100</v>
      </c>
      <c r="CP7" s="74">
        <v>100</v>
      </c>
      <c r="CQ7" s="74">
        <v>100</v>
      </c>
      <c r="CR7" s="74">
        <v>59.08</v>
      </c>
      <c r="CS7" s="74">
        <v>58.25</v>
      </c>
      <c r="CT7" s="74">
        <v>61.55</v>
      </c>
      <c r="CU7" s="74">
        <v>61.79</v>
      </c>
      <c r="CV7" s="74">
        <v>59.94</v>
      </c>
      <c r="CW7" s="74">
        <v>57.8</v>
      </c>
      <c r="CX7" s="74">
        <v>29.89</v>
      </c>
      <c r="CY7" s="74">
        <v>100</v>
      </c>
      <c r="CZ7" s="74">
        <v>100</v>
      </c>
      <c r="DA7" s="74">
        <v>100</v>
      </c>
      <c r="DB7" s="74">
        <v>100</v>
      </c>
      <c r="DC7" s="74">
        <v>77.12</v>
      </c>
      <c r="DD7" s="74">
        <v>68.150000000000006</v>
      </c>
      <c r="DE7" s="74">
        <v>67.489999999999995</v>
      </c>
      <c r="DF7" s="74">
        <v>92.44</v>
      </c>
      <c r="DG7" s="74">
        <v>89.66</v>
      </c>
      <c r="DH7" s="74">
        <v>78.900000000000006</v>
      </c>
      <c r="DI7" s="74"/>
      <c r="DJ7" s="74"/>
      <c r="DK7" s="74"/>
      <c r="DL7" s="74"/>
      <c r="DM7" s="74"/>
      <c r="DN7" s="74"/>
      <c r="DO7" s="74"/>
      <c r="DP7" s="74"/>
      <c r="DQ7" s="74"/>
      <c r="DR7" s="74"/>
      <c r="DS7" s="74"/>
      <c r="DT7" s="74"/>
      <c r="DU7" s="74"/>
      <c r="DV7" s="74"/>
      <c r="DW7" s="74"/>
      <c r="DX7" s="74"/>
      <c r="DY7" s="74"/>
      <c r="DZ7" s="74"/>
      <c r="EA7" s="74"/>
      <c r="EB7" s="74"/>
      <c r="EC7" s="74"/>
      <c r="ED7" s="74"/>
      <c r="EE7" s="74" t="s">
        <v>41</v>
      </c>
      <c r="EF7" s="74" t="s">
        <v>41</v>
      </c>
      <c r="EG7" s="74" t="s">
        <v>41</v>
      </c>
      <c r="EH7" s="74" t="s">
        <v>41</v>
      </c>
      <c r="EI7" s="74" t="s">
        <v>41</v>
      </c>
      <c r="EJ7" s="74" t="s">
        <v>41</v>
      </c>
      <c r="EK7" s="74" t="s">
        <v>41</v>
      </c>
      <c r="EL7" s="74" t="s">
        <v>41</v>
      </c>
      <c r="EM7" s="74" t="s">
        <v>41</v>
      </c>
      <c r="EN7" s="74" t="s">
        <v>41</v>
      </c>
      <c r="EO7" s="74" t="s">
        <v>41</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bungoohno</cp:lastModifiedBy>
  <dcterms:created xsi:type="dcterms:W3CDTF">2019-12-05T05:30:37Z</dcterms:created>
  <dcterms:modified xsi:type="dcterms:W3CDTF">2020-01-17T05:08:19Z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2020-01-17T05:08:19Z</vt:filetime>
  </property>
</Properties>
</file>