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jhfilesrv\08.07水道管理係\水道管理班\★（共通）★\経営比較分析表\H30経営比較分析表\"/>
    </mc:Choice>
  </mc:AlternateContent>
  <xr:revisionPtr revIDLastSave="0" documentId="13_ncr:1_{E3934913-AA27-41FE-9F9A-61E1B0784EFB}" xr6:coauthVersionLast="43" xr6:coauthVersionMax="43" xr10:uidLastSave="{00000000-0000-0000-0000-000000000000}"/>
  <workbookProtection workbookAlgorithmName="SHA-512" workbookHashValue="IlyNXbIQufDPsW97jjSCg0NetPd7ZuhELl3jZXWXRLbwyMbE3RCDKXkXa9hdH0dzkkllLqZYHUUoFMXmjB5GLg==" workbookSaltValue="rpW029dVFHVnCyMRqAh/l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<sst xmlns="http://schemas.openxmlformats.org/spreadsheetml/2006/main" count="220" uniqueCount="108">
  <si>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</si>
  <si>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</si>
  <si>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</si>
  <si>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</si>
  <si>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</si>
  <si>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</si>
  <si>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</si>
  <si>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</si>
  <si>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</si>
  <si>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</si>
  <si>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</si>
  <si>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</si>
  <si>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</si>
  <si>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</si>
  <si>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</si>
  <si>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</si>
  <si>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</si>
  <si>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</si>
  <si>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</si>
  <si>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</si>
  <si>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</si>
  <si>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</si>
  <si>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</si>
  <si>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</si>
  <si>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</si>
  <si>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</si>
  <si>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</si>
  <si>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</si>
  <si>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</si>
  <si>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</si>
  <si>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</si>
  <si>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</si>
  <si>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</si>
  <si>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</si>
  <si>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</si>
  <si>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</si>
  <si>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</si>
  <si>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</si>
  <si>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</si>
  <si>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</si>
  <si>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</si>
  <si>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</si>
  <si>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</si>
  <si>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</si>
  <si>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</si>
  <si>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</si>
  <si>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</si>
  <si>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</si>
  <si>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</si>
  <si>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</si>
  <si>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</si>
  <si>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</si>
  <si>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</si>
  <si>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</si>
  <si>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</si>
  <si>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</si>
  <si>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</si>
  <si>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</si>
  <si>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</si>
  <si>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</si>
  <si>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</si>
  <si>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</si>
  <si>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</si>
  <si>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</si>
  <si>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</si>
  <si>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</si>
  <si>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</si>
  <si>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</si>
  <si>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</si>
  <si>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</si>
  <si>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</si>
  <si>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</si>
  <si>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</si>
  <si>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</si>
  <si>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</si>
  <si>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</si>
  <si>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</si>
  <si>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</si>
  <si>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</si>
  <si>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</si>
  <si>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</si>
  <si>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</si>
  <si>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</si>
  <si>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</si>
  <si>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</si>
  <si>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</si>
  <si>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</si>
  <si>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</si>
  <si>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</si>
  <si>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</si>
  <si>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</si>
  <si>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</si>
  <si>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</si>
  <si>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玖珠町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</si>
  <si>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</si>
  <si>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</si>
  <si>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</si>
  <si>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</si>
  <si>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</si>
  <si>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</si>
  <si>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</si>
  <si>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</si>
  <si>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</si>
  <si>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</si>
  <si>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</si>
  <si>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経常収支比率については過去５年右肩上がりであったものが、121,87％と微減となった。今後は、一層の収益減少が想定されるため、費用の抑制について更なる取り組みが必要となる。
　累積欠損金は発生していないものの、他団体の平均値が悪化していることから、損失を発生させない営業と投資について強く意識しなければならない。
　流動比率は、514.47％と、全国平均を上回っており、短期的な債務支払い能力を有しています。
　企業債残高対給水収益比率も全国平均より良好で、これまでの建設改良を実施する際にも債務を抑えたことによる成果が表れています。
　料金回収率は126.63と高い水準を維持しています。
　給水原価125.34と全国平均と比べ低く、費用を抑制している成果が表れています。
　施設利用率は全国平均を上回るものの、明らかに配水量の減少化が進んでいる。
この利用率を上げるための取り組みを行えば、経常収支比率の悪化や累積欠損金の発生等が危惧される。
　有収率は、全国平均より良い数値を得ているが、その率は下降している。しかしながら、施設使用率も下降傾向にあり配水量が不足する不安もなく、更には自然流入配水により給水原価が安い給水区域も含まれていることから、長期的に対応としたい。</t>
    <phoneticPr fontId="4"/>
  </si>
  <si>
    <t xml:space="preserve">有形固定資産減価償却率は全国平均を超えているように老朽施設の更新時期が迫っています。しかしながら、現在、給水区域拡張に向けた大規模建設改良を行っており、資金の枯渇も危惧されることから、施設の更新については、更に縮小延伸の予定です。
　管路経年化率については、全国平均を大きく下回ることが出来ましたが、これはマッピングシステム導入により管路台帳の精査が行われたものであり、更新による改善ではありません。また、当団体の管路は比較的新しいものであることも確認されました。
　管路更新が行えていないのは、上述の理由です。
</t>
    <phoneticPr fontId="4"/>
  </si>
  <si>
    <t xml:space="preserve">これまで、料金値上げや経費削減に取り組みながら利益を生み出し、各種積立を行ってきたものの、その資金が資産の新規取得に投資されることから、老朽管路の更新については延伸又は縮小せざるを得ません。老朽化対策の資金調達についても、経常収支比率、料金回収率が良好なことから、料金値上げで行うことは理解されにくい環境であり、対策の遅れに苦慮している状態です。
そのような状況の中でも、著しく損傷している管路の更新や老朽機器の更新を優先して実施しておりますので、全体の老朽化対策としては段階的に実施されていると考えています。
</t>
    <rPh sb="124" eb="126">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</si>
</sst>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0.31</c:v>
                </c:pt>
                <c:pt idx="1">
                  <c:v>0.31</c:v>
                </c:pt>
                <c:pt idx="2">
                  <c:v>0.14000000000000001</c:v>
                </c:pt>
                <c:pt idx="3">
                  <c:v>0.32</c:v>
                </c:pt>
                <c:pt idx="4" formatCode="#,##0.00;&quot;△&quot;#,##0.00">
                  <c:v>0</c:v>
                </c:pt>
              </c:numCache>
            </c:numRef>
          </c:val>
          <c:extLst>
            <c:ext xmlns:c16="http://schemas.microsoft.com/office/drawing/2014/chart" uri="{C3380CC4-5D6E-409C-BE32-E72D297353CC}">
              <c16:uniqueId val="{00000000-B70A-4C51-B3F7-08FCE3222D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B70A-4C51-B3F7-08FCE3222D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59.49</c:v>
                </c:pt>
                <c:pt idx="1">
                  <c:v>58.73</c:v>
                </c:pt>
                <c:pt idx="2">
                  <c:v>57.05</c:v>
                </c:pt>
                <c:pt idx="3">
                  <c:v>57.41</c:v>
                </c:pt>
                <c:pt idx="4">
                  <c:v>55.96</c:v>
                </c:pt>
              </c:numCache>
            </c:numRef>
          </c:val>
          <c:extLst>
            <c:ext xmlns:c16="http://schemas.microsoft.com/office/drawing/2014/chart" uri="{C3380CC4-5D6E-409C-BE32-E72D297353CC}">
              <c16:uniqueId val="{00000000-7471-4E2A-BE0F-18280526E1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7471-4E2A-BE0F-18280526E1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81.12</c:v>
                </c:pt>
                <c:pt idx="1">
                  <c:v>81.430000000000007</c:v>
                </c:pt>
                <c:pt idx="2">
                  <c:v>84.86</c:v>
                </c:pt>
                <c:pt idx="3">
                  <c:v>85.13</c:v>
                </c:pt>
                <c:pt idx="4">
                  <c:v>83.41</c:v>
                </c:pt>
              </c:numCache>
            </c:numRef>
          </c:val>
          <c:extLst>
            <c:ext xmlns:c16="http://schemas.microsoft.com/office/drawing/2014/chart" uri="{C3380CC4-5D6E-409C-BE32-E72D297353CC}">
              <c16:uniqueId val="{00000000-8022-4E30-AEC1-F67BB12713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8022-4E30-AEC1-F67BB12713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102.61</c:v>
                </c:pt>
                <c:pt idx="1">
                  <c:v>109.46</c:v>
                </c:pt>
                <c:pt idx="2">
                  <c:v>120.35</c:v>
                </c:pt>
                <c:pt idx="3">
                  <c:v>122.85</c:v>
                </c:pt>
                <c:pt idx="4">
                  <c:v>121.87</c:v>
                </c:pt>
              </c:numCache>
            </c:numRef>
          </c:val>
          <c:extLst>
            <c:ext xmlns:c16="http://schemas.microsoft.com/office/drawing/2014/chart" uri="{C3380CC4-5D6E-409C-BE32-E72D297353CC}">
              <c16:uniqueId val="{00000000-8C14-4CDC-BEDC-36DF07FC7B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8C14-4CDC-BEDC-36DF07FC7B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42.69</c:v>
                </c:pt>
                <c:pt idx="1">
                  <c:v>45.04</c:v>
                </c:pt>
                <c:pt idx="2">
                  <c:v>46.97</c:v>
                </c:pt>
                <c:pt idx="3">
                  <c:v>47.27</c:v>
                </c:pt>
                <c:pt idx="4">
                  <c:v>49.04</c:v>
                </c:pt>
              </c:numCache>
            </c:numRef>
          </c:val>
          <c:extLst>
            <c:ext xmlns:c16="http://schemas.microsoft.com/office/drawing/2014/chart" uri="{C3380CC4-5D6E-409C-BE32-E72D297353CC}">
              <c16:uniqueId val="{00000000-A92F-4D36-B897-D16E7C6545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A92F-4D36-B897-D16E7C6545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39.86</c:v>
                </c:pt>
                <c:pt idx="1">
                  <c:v>39.74</c:v>
                </c:pt>
                <c:pt idx="2">
                  <c:v>39.68</c:v>
                </c:pt>
                <c:pt idx="3">
                  <c:v>29.72</c:v>
                </c:pt>
                <c:pt idx="4">
                  <c:v>9.02</c:v>
                </c:pt>
              </c:numCache>
            </c:numRef>
          </c:val>
          <c:extLst>
            <c:ext xmlns:c16="http://schemas.microsoft.com/office/drawing/2014/chart" uri="{C3380CC4-5D6E-409C-BE32-E72D297353CC}">
              <c16:uniqueId val="{00000000-3974-4A5D-816A-24040BEB97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3974-4A5D-816A-24040BEB97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33-451A-BDE0-0ECD56D8EE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6933-451A-BDE0-0ECD56D8EE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467.27</c:v>
                </c:pt>
                <c:pt idx="1">
                  <c:v>510.55</c:v>
                </c:pt>
                <c:pt idx="2">
                  <c:v>463.96</c:v>
                </c:pt>
                <c:pt idx="3">
                  <c:v>430.22</c:v>
                </c:pt>
                <c:pt idx="4">
                  <c:v>514.47</c:v>
                </c:pt>
              </c:numCache>
            </c:numRef>
          </c:val>
          <c:extLst>
            <c:ext xmlns:c16="http://schemas.microsoft.com/office/drawing/2014/chart" uri="{C3380CC4-5D6E-409C-BE32-E72D297353CC}">
              <c16:uniqueId val="{00000000-93CB-4A7A-9764-556A0CBCA0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93CB-4A7A-9764-556A0CBCA0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429.22</c:v>
                </c:pt>
                <c:pt idx="1">
                  <c:v>403.76</c:v>
                </c:pt>
                <c:pt idx="2">
                  <c:v>332.35</c:v>
                </c:pt>
                <c:pt idx="3">
                  <c:v>280.64999999999998</c:v>
                </c:pt>
                <c:pt idx="4">
                  <c:v>266.88</c:v>
                </c:pt>
              </c:numCache>
            </c:numRef>
          </c:val>
          <c:extLst>
            <c:ext xmlns:c16="http://schemas.microsoft.com/office/drawing/2014/chart" uri="{C3380CC4-5D6E-409C-BE32-E72D297353CC}">
              <c16:uniqueId val="{00000000-CB04-4927-87F5-C8D52DC5F1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CB04-4927-87F5-C8D52DC5F1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101.9</c:v>
                </c:pt>
                <c:pt idx="1">
                  <c:v>111.77</c:v>
                </c:pt>
                <c:pt idx="2">
                  <c:v>125.38</c:v>
                </c:pt>
                <c:pt idx="3">
                  <c:v>128.88999999999999</c:v>
                </c:pt>
                <c:pt idx="4">
                  <c:v>126.63</c:v>
                </c:pt>
              </c:numCache>
            </c:numRef>
          </c:val>
          <c:extLst>
            <c:ext xmlns:c16="http://schemas.microsoft.com/office/drawing/2014/chart" uri="{C3380CC4-5D6E-409C-BE32-E72D297353CC}">
              <c16:uniqueId val="{00000000-CD26-4C20-AAD6-ADA34A219D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CD26-4C20-AAD6-ADA34A219D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137.18</c:v>
                </c:pt>
                <c:pt idx="1">
                  <c:v>125.22</c:v>
                </c:pt>
                <c:pt idx="2">
                  <c:v>124.93</c:v>
                </c:pt>
                <c:pt idx="3">
                  <c:v>122.49</c:v>
                </c:pt>
                <c:pt idx="4">
                  <c:v>125.34</c:v>
                </c:pt>
              </c:numCache>
            </c:numRef>
          </c:val>
          <c:extLst>
            <c:ext xmlns:c16="http://schemas.microsoft.com/office/drawing/2014/chart" uri="{C3380CC4-5D6E-409C-BE32-E72D297353CC}">
              <c16:uniqueId val="{00000000-C824-4119-8B35-E966889E25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C824-4119-8B35-E966889E25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 zoomScaleNormal="100"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玖珠町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15304</v>
      </c>
      <c r="AM8" s="60"/>
      <c r="AN8" s="60"/>
      <c r="AO8" s="60"/>
      <c r="AP8" s="60"/>
      <c r="AQ8" s="60"/>
      <c r="AR8" s="60"/>
      <c r="AS8" s="60"/>
      <c r="AT8" s="51">
        <f>データ!$S$6</f>
        <v>286.51</v>
      </c>
      <c r="AU8" s="52"/>
      <c r="AV8" s="52"/>
      <c r="AW8" s="52"/>
      <c r="AX8" s="52"/>
      <c r="AY8" s="52"/>
      <c r="AZ8" s="52"/>
      <c r="BA8" s="52"/>
      <c r="BB8" s="53">
        <f>データ!$T$6</f>
        <v>53.42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75.72</v>
      </c>
      <c r="J10" s="52"/>
      <c r="K10" s="52"/>
      <c r="L10" s="52"/>
      <c r="M10" s="52"/>
      <c r="N10" s="52"/>
      <c r="O10" s="63"/>
      <c r="P10" s="53">
        <f>データ!$P$6</f>
        <v>54.03</v>
      </c>
      <c r="Q10" s="53"/>
      <c r="R10" s="53"/>
      <c r="S10" s="53"/>
      <c r="T10" s="53"/>
      <c r="U10" s="53"/>
      <c r="V10" s="53"/>
      <c r="W10" s="60">
        <f>データ!$Q$6</f>
        <v>3024</v>
      </c>
      <c r="X10" s="60"/>
      <c r="Y10" s="60"/>
      <c r="Z10" s="60"/>
      <c r="AA10" s="60"/>
      <c r="AB10" s="60"/>
      <c r="AC10" s="60"/>
      <c r="AD10" s="2"/>
      <c r="AE10" s="2"/>
      <c r="AF10" s="2"/>
      <c r="AG10" s="2"/>
      <c r="AH10" s="4"/>
      <c r="AI10" s="4"/>
      <c r="AJ10" s="4"/>
      <c r="AK10" s="4"/>
      <c r="AL10" s="60">
        <f>データ!$U$6</f>
        <v>8204</v>
      </c>
      <c r="AM10" s="60"/>
      <c r="AN10" s="60"/>
      <c r="AO10" s="60"/>
      <c r="AP10" s="60"/>
      <c r="AQ10" s="60"/>
      <c r="AR10" s="60"/>
      <c r="AS10" s="60"/>
      <c r="AT10" s="51">
        <f>データ!$V$6</f>
        <v>11.48</v>
      </c>
      <c r="AU10" s="52"/>
      <c r="AV10" s="52"/>
      <c r="AW10" s="52"/>
      <c r="AX10" s="52"/>
      <c r="AY10" s="52"/>
      <c r="AZ10" s="52"/>
      <c r="BA10" s="52"/>
      <c r="BB10" s="53">
        <f>データ!$W$6</f>
        <v>714.63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qvUJ61hLQl8u2RT+R+ECFfphgXLkqGnm5BdBwuk+xz0uO9LMdjMg07IfhusIO66BsXQLzhLTe24TTShLe/hKA==" saltValue="OMQMTOt51S/yaAD4R3uU7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444626</v>
      </c>
      <c r="D6" s="34">
        <f t="shared" si="3"/>
        <v>46</v>
      </c>
      <c r="E6" s="34">
        <f t="shared" si="3"/>
        <v>1</v>
      </c>
      <c r="F6" s="34">
        <f t="shared" si="3"/>
        <v>0</v>
      </c>
      <c r="G6" s="34">
        <f t="shared" si="3"/>
        <v>1</v>
      </c>
      <c r="H6" s="34" t="str">
        <f t="shared" si="3"/>
        <v>大分県　玖珠町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75.72</v>
      </c>
      <c r="P6" s="35">
        <f t="shared" si="3"/>
        <v>54.03</v>
      </c>
      <c r="Q6" s="35">
        <f t="shared" si="3"/>
        <v>3024</v>
      </c>
      <c r="R6" s="35">
        <f t="shared" si="3"/>
        <v>15304</v>
      </c>
      <c r="S6" s="35">
        <f t="shared" si="3"/>
        <v>286.51</v>
      </c>
      <c r="T6" s="35">
        <f t="shared" si="3"/>
        <v>53.42</v>
      </c>
      <c r="U6" s="35">
        <f t="shared" si="3"/>
        <v>8204</v>
      </c>
      <c r="V6" s="35">
        <f t="shared" si="3"/>
        <v>11.48</v>
      </c>
      <c r="W6" s="35">
        <f t="shared" si="3"/>
        <v>714.63</v>
      </c>
      <c r="X6" s="36">
        <f>IF(X7="",NA(),X7)</f>
        <v>102.61</v>
      </c>
      <c r="Y6" s="36">
        <f t="shared" ref="Y6:AG6" si="4">IF(Y7="",NA(),Y7)</f>
        <v>109.46</v>
      </c>
      <c r="Z6" s="36">
        <f t="shared" si="4"/>
        <v>120.35</v>
      </c>
      <c r="AA6" s="36">
        <f t="shared" si="4"/>
        <v>122.85</v>
      </c>
      <c r="AB6" s="36">
        <f t="shared" si="4"/>
        <v>121.87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467.27</v>
      </c>
      <c r="AU6" s="36">
        <f t="shared" ref="AU6:BC6" si="6">IF(AU7="",NA(),AU7)</f>
        <v>510.55</v>
      </c>
      <c r="AV6" s="36">
        <f t="shared" si="6"/>
        <v>463.96</v>
      </c>
      <c r="AW6" s="36">
        <f t="shared" si="6"/>
        <v>430.22</v>
      </c>
      <c r="AX6" s="36">
        <f t="shared" si="6"/>
        <v>514.47</v>
      </c>
      <c r="AY6" s="36">
        <f t="shared" si="6"/>
        <v>434.72</v>
      </c>
      <c r="AZ6" s="36">
        <f t="shared" si="6"/>
        <v>416.14</v>
      </c>
      <c r="BA6" s="36">
        <f t="shared" si="6"/>
        <v>371.89</v>
      </c>
      <c r="BB6" s="36">
        <f t="shared" si="6"/>
        <v>293.23</v>
      </c>
      <c r="BC6" s="36">
        <f t="shared" si="6"/>
        <v>300.14</v>
      </c>
      <c r="BD6" s="35" t="str">
        <f>IF(BD7="","",IF(BD7="-","【-】","【"&amp;SUBSTITUTE(TEXT(BD7,"#,##0.00"),"-","△")&amp;"】"))</f>
        <v>【261.93】</v>
      </c>
      <c r="BE6" s="36">
        <f>IF(BE7="",NA(),BE7)</f>
        <v>429.22</v>
      </c>
      <c r="BF6" s="36">
        <f t="shared" ref="BF6:BN6" si="7">IF(BF7="",NA(),BF7)</f>
        <v>403.76</v>
      </c>
      <c r="BG6" s="36">
        <f t="shared" si="7"/>
        <v>332.35</v>
      </c>
      <c r="BH6" s="36">
        <f t="shared" si="7"/>
        <v>280.64999999999998</v>
      </c>
      <c r="BI6" s="36">
        <f t="shared" si="7"/>
        <v>266.88</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101.9</v>
      </c>
      <c r="BQ6" s="36">
        <f t="shared" ref="BQ6:BY6" si="8">IF(BQ7="",NA(),BQ7)</f>
        <v>111.77</v>
      </c>
      <c r="BR6" s="36">
        <f t="shared" si="8"/>
        <v>125.38</v>
      </c>
      <c r="BS6" s="36">
        <f t="shared" si="8"/>
        <v>128.88999999999999</v>
      </c>
      <c r="BT6" s="36">
        <f t="shared" si="8"/>
        <v>126.63</v>
      </c>
      <c r="BU6" s="36">
        <f t="shared" si="8"/>
        <v>93.66</v>
      </c>
      <c r="BV6" s="36">
        <f t="shared" si="8"/>
        <v>92.76</v>
      </c>
      <c r="BW6" s="36">
        <f t="shared" si="8"/>
        <v>93.28</v>
      </c>
      <c r="BX6" s="36">
        <f t="shared" si="8"/>
        <v>87.51</v>
      </c>
      <c r="BY6" s="36">
        <f t="shared" si="8"/>
        <v>84.77</v>
      </c>
      <c r="BZ6" s="35" t="str">
        <f>IF(BZ7="","",IF(BZ7="-","【-】","【"&amp;SUBSTITUTE(TEXT(BZ7,"#,##0.00"),"-","△")&amp;"】"))</f>
        <v>【103.91】</v>
      </c>
      <c r="CA6" s="36">
        <f>IF(CA7="",NA(),CA7)</f>
        <v>137.18</v>
      </c>
      <c r="CB6" s="36">
        <f t="shared" ref="CB6:CJ6" si="9">IF(CB7="",NA(),CB7)</f>
        <v>125.22</v>
      </c>
      <c r="CC6" s="36">
        <f t="shared" si="9"/>
        <v>124.93</v>
      </c>
      <c r="CD6" s="36">
        <f t="shared" si="9"/>
        <v>122.49</v>
      </c>
      <c r="CE6" s="36">
        <f t="shared" si="9"/>
        <v>125.34</v>
      </c>
      <c r="CF6" s="36">
        <f t="shared" si="9"/>
        <v>208.21</v>
      </c>
      <c r="CG6" s="36">
        <f t="shared" si="9"/>
        <v>208.67</v>
      </c>
      <c r="CH6" s="36">
        <f t="shared" si="9"/>
        <v>208.29</v>
      </c>
      <c r="CI6" s="36">
        <f t="shared" si="9"/>
        <v>218.42</v>
      </c>
      <c r="CJ6" s="36">
        <f t="shared" si="9"/>
        <v>227.27</v>
      </c>
      <c r="CK6" s="35" t="str">
        <f>IF(CK7="","",IF(CK7="-","【-】","【"&amp;SUBSTITUTE(TEXT(CK7,"#,##0.00"),"-","△")&amp;"】"))</f>
        <v>【167.11】</v>
      </c>
      <c r="CL6" s="36">
        <f>IF(CL7="",NA(),CL7)</f>
        <v>59.49</v>
      </c>
      <c r="CM6" s="36">
        <f t="shared" ref="CM6:CU6" si="10">IF(CM7="",NA(),CM7)</f>
        <v>58.73</v>
      </c>
      <c r="CN6" s="36">
        <f t="shared" si="10"/>
        <v>57.05</v>
      </c>
      <c r="CO6" s="36">
        <f t="shared" si="10"/>
        <v>57.41</v>
      </c>
      <c r="CP6" s="36">
        <f t="shared" si="10"/>
        <v>55.96</v>
      </c>
      <c r="CQ6" s="36">
        <f t="shared" si="10"/>
        <v>49.22</v>
      </c>
      <c r="CR6" s="36">
        <f t="shared" si="10"/>
        <v>49.08</v>
      </c>
      <c r="CS6" s="36">
        <f t="shared" si="10"/>
        <v>49.32</v>
      </c>
      <c r="CT6" s="36">
        <f t="shared" si="10"/>
        <v>50.24</v>
      </c>
      <c r="CU6" s="36">
        <f t="shared" si="10"/>
        <v>50.29</v>
      </c>
      <c r="CV6" s="35" t="str">
        <f>IF(CV7="","",IF(CV7="-","【-】","【"&amp;SUBSTITUTE(TEXT(CV7,"#,##0.00"),"-","△")&amp;"】"))</f>
        <v>【60.27】</v>
      </c>
      <c r="CW6" s="36">
        <f>IF(CW7="",NA(),CW7)</f>
        <v>81.12</v>
      </c>
      <c r="CX6" s="36">
        <f t="shared" ref="CX6:DF6" si="11">IF(CX7="",NA(),CX7)</f>
        <v>81.430000000000007</v>
      </c>
      <c r="CY6" s="36">
        <f t="shared" si="11"/>
        <v>84.86</v>
      </c>
      <c r="CZ6" s="36">
        <f t="shared" si="11"/>
        <v>85.13</v>
      </c>
      <c r="DA6" s="36">
        <f t="shared" si="11"/>
        <v>83.41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42.69</v>
      </c>
      <c r="DI6" s="36">
        <f t="shared" ref="DI6:DQ6" si="12">IF(DI7="",NA(),DI7)</f>
        <v>45.04</v>
      </c>
      <c r="DJ6" s="36">
        <f t="shared" si="12"/>
        <v>46.97</v>
      </c>
      <c r="DK6" s="36">
        <f t="shared" si="12"/>
        <v>47.27</v>
      </c>
      <c r="DL6" s="36">
        <f t="shared" si="12"/>
        <v>49.04</v>
      </c>
      <c r="DM6" s="36">
        <f t="shared" si="12"/>
        <v>46.12</v>
      </c>
      <c r="DN6" s="36">
        <f t="shared" si="12"/>
        <v>47.44</v>
      </c>
      <c r="DO6" s="36">
        <f t="shared" si="12"/>
        <v>48.3</v>
      </c>
      <c r="DP6" s="36">
        <f t="shared" si="12"/>
        <v>45.14</v>
      </c>
      <c r="DQ6" s="36">
        <f t="shared" si="12"/>
        <v>45.85</v>
      </c>
      <c r="DR6" s="35" t="str">
        <f>IF(DR7="","",IF(DR7="-","【-】","【"&amp;SUBSTITUTE(TEXT(DR7,"#,##0.00"),"-","△")&amp;"】"))</f>
        <v>【48.85】</v>
      </c>
      <c r="DS6" s="36">
        <f>IF(DS7="",NA(),DS7)</f>
        <v>39.86</v>
      </c>
      <c r="DT6" s="36">
        <f t="shared" ref="DT6:EB6" si="13">IF(DT7="",NA(),DT7)</f>
        <v>39.74</v>
      </c>
      <c r="DU6" s="36">
        <f t="shared" si="13"/>
        <v>39.68</v>
      </c>
      <c r="DV6" s="36">
        <f t="shared" si="13"/>
        <v>29.72</v>
      </c>
      <c r="DW6" s="36">
        <f t="shared" si="13"/>
        <v>9.02</v>
      </c>
      <c r="DX6" s="36">
        <f t="shared" si="13"/>
        <v>9.86</v>
      </c>
      <c r="DY6" s="36">
        <f t="shared" si="13"/>
        <v>11.16</v>
      </c>
      <c r="DZ6" s="36">
        <f t="shared" si="13"/>
        <v>12.43</v>
      </c>
      <c r="EA6" s="36">
        <f t="shared" si="13"/>
        <v>13.58</v>
      </c>
      <c r="EB6" s="36">
        <f t="shared" si="13"/>
        <v>14.13</v>
      </c>
      <c r="EC6" s="35" t="str">
        <f>IF(EC7="","",IF(EC7="-","【-】","【"&amp;SUBSTITUTE(TEXT(EC7,"#,##0.00"),"-","△")&amp;"】"))</f>
        <v>【17.80】</v>
      </c>
      <c r="ED6" s="36">
        <f>IF(ED7="",NA(),ED7)</f>
        <v>0.31</v>
      </c>
      <c r="EE6" s="36">
        <f t="shared" ref="EE6:EM6" si="14">IF(EE7="",NA(),EE7)</f>
        <v>0.31</v>
      </c>
      <c r="EF6" s="36">
        <f t="shared" si="14"/>
        <v>0.14000000000000001</v>
      </c>
      <c r="EG6" s="36">
        <f t="shared" si="14"/>
        <v>0.32</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444626</v>
      </c>
      <c r="D7" s="38">
        <v>46</v>
      </c>
      <c r="E7" s="38">
        <v>1</v>
      </c>
      <c r="F7" s="38">
        <v>0</v>
      </c>
      <c r="G7" s="38">
        <v>1</v>
      </c>
      <c r="H7" s="38" t="s">
        <v>93</v>
      </c>
      <c r="I7" s="38" t="s">
        <v>94</v>
      </c>
      <c r="J7" s="38" t="s">
        <v>95</v>
      </c>
      <c r="K7" s="38" t="s">
        <v>96</v>
      </c>
      <c r="L7" s="38" t="s">
        <v>97</v>
      </c>
      <c r="M7" s="38" t="s">
        <v>98</v>
      </c>
      <c r="N7" s="39" t="s">
        <v>99</v>
      </c>
      <c r="O7" s="39">
        <v>75.72</v>
      </c>
      <c r="P7" s="39">
        <v>54.03</v>
      </c>
      <c r="Q7" s="39">
        <v>3024</v>
      </c>
      <c r="R7" s="39">
        <v>15304</v>
      </c>
      <c r="S7" s="39">
        <v>286.51</v>
      </c>
      <c r="T7" s="39">
        <v>53.42</v>
      </c>
      <c r="U7" s="39">
        <v>8204</v>
      </c>
      <c r="V7" s="39">
        <v>11.48</v>
      </c>
      <c r="W7" s="39">
        <v>714.63</v>
      </c>
      <c r="X7" s="39">
        <v>102.61</v>
      </c>
      <c r="Y7" s="39">
        <v>109.46</v>
      </c>
      <c r="Z7" s="39">
        <v>120.35</v>
      </c>
      <c r="AA7" s="39">
        <v>122.85</v>
      </c>
      <c r="AB7" s="39">
        <v>121.87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467.27</v>
      </c>
      <c r="AU7" s="39">
        <v>510.55</v>
      </c>
      <c r="AV7" s="39">
        <v>463.96</v>
      </c>
      <c r="AW7" s="39">
        <v>430.22</v>
      </c>
      <c r="AX7" s="39">
        <v>514.47</v>
      </c>
      <c r="AY7" s="39">
        <v>434.72</v>
      </c>
      <c r="AZ7" s="39">
        <v>416.14</v>
      </c>
      <c r="BA7" s="39">
        <v>371.89</v>
      </c>
      <c r="BB7" s="39">
        <v>293.23</v>
      </c>
      <c r="BC7" s="39">
        <v>300.14</v>
      </c>
      <c r="BD7" s="39">
        <v>261.93</v>
      </c>
      <c r="BE7" s="39">
        <v>429.22</v>
      </c>
      <c r="BF7" s="39">
        <v>403.76</v>
      </c>
      <c r="BG7" s="39">
        <v>332.35</v>
      </c>
      <c r="BH7" s="39">
        <v>280.64999999999998</v>
      </c>
      <c r="BI7" s="39">
        <v>266.88</v>
      </c>
      <c r="BJ7" s="39">
        <v>495.76</v>
      </c>
      <c r="BK7" s="39">
        <v>487.22</v>
      </c>
      <c r="BL7" s="39">
        <v>483.11</v>
      </c>
      <c r="BM7" s="39">
        <v>542.29999999999995</v>
      </c>
      <c r="BN7" s="39">
        <v>566.65</v>
      </c>
      <c r="BO7" s="39">
        <v>270.45999999999998</v>
      </c>
      <c r="BP7" s="39">
        <v>101.9</v>
      </c>
      <c r="BQ7" s="39">
        <v>111.77</v>
      </c>
      <c r="BR7" s="39">
        <v>125.38</v>
      </c>
      <c r="BS7" s="39">
        <v>128.88999999999999</v>
      </c>
      <c r="BT7" s="39">
        <v>126.63</v>
      </c>
      <c r="BU7" s="39">
        <v>93.66</v>
      </c>
      <c r="BV7" s="39">
        <v>92.76</v>
      </c>
      <c r="BW7" s="39">
        <v>93.28</v>
      </c>
      <c r="BX7" s="39">
        <v>87.51</v>
      </c>
      <c r="BY7" s="39">
        <v>84.77</v>
      </c>
      <c r="BZ7" s="39">
        <v>103.91</v>
      </c>
      <c r="CA7" s="39">
        <v>137.18</v>
      </c>
      <c r="CB7" s="39">
        <v>125.22</v>
      </c>
      <c r="CC7" s="39">
        <v>124.93</v>
      </c>
      <c r="CD7" s="39">
        <v>122.49</v>
      </c>
      <c r="CE7" s="39">
        <v>125.34</v>
      </c>
      <c r="CF7" s="39">
        <v>208.21</v>
      </c>
      <c r="CG7" s="39">
        <v>208.67</v>
      </c>
      <c r="CH7" s="39">
        <v>208.29</v>
      </c>
      <c r="CI7" s="39">
        <v>218.42</v>
      </c>
      <c r="CJ7" s="39">
        <v>227.27</v>
      </c>
      <c r="CK7" s="39">
        <v>167.11</v>
      </c>
      <c r="CL7" s="39">
        <v>59.49</v>
      </c>
      <c r="CM7" s="39">
        <v>58.73</v>
      </c>
      <c r="CN7" s="39">
        <v>57.05</v>
      </c>
      <c r="CO7" s="39">
        <v>57.41</v>
      </c>
      <c r="CP7" s="39">
        <v>55.96</v>
      </c>
      <c r="CQ7" s="39">
        <v>49.22</v>
      </c>
      <c r="CR7" s="39">
        <v>49.08</v>
      </c>
      <c r="CS7" s="39">
        <v>49.32</v>
      </c>
      <c r="CT7" s="39">
        <v>50.24</v>
      </c>
      <c r="CU7" s="39">
        <v>50.29</v>
      </c>
      <c r="CV7" s="39">
        <v>60.27</v>
      </c>
      <c r="CW7" s="39">
        <v>81.12</v>
      </c>
      <c r="CX7" s="39">
        <v>81.430000000000007</v>
      </c>
      <c r="CY7" s="39">
        <v>84.86</v>
      </c>
      <c r="CZ7" s="39">
        <v>85.13</v>
      </c>
      <c r="DA7" s="39">
        <v>83.41</v>
      </c>
      <c r="DB7" s="39">
        <v>79.48</v>
      </c>
      <c r="DC7" s="39">
        <v>79.3</v>
      </c>
      <c r="DD7" s="39">
        <v>79.34</v>
      </c>
      <c r="DE7" s="39">
        <v>78.650000000000006</v>
      </c>
      <c r="DF7" s="39">
        <v>77.73</v>
      </c>
      <c r="DG7" s="39">
        <v>89.92</v>
      </c>
      <c r="DH7" s="39">
        <v>42.69</v>
      </c>
      <c r="DI7" s="39">
        <v>45.04</v>
      </c>
      <c r="DJ7" s="39">
        <v>46.97</v>
      </c>
      <c r="DK7" s="39">
        <v>47.27</v>
      </c>
      <c r="DL7" s="39">
        <v>49.04</v>
      </c>
      <c r="DM7" s="39">
        <v>46.12</v>
      </c>
      <c r="DN7" s="39">
        <v>47.44</v>
      </c>
      <c r="DO7" s="39">
        <v>48.3</v>
      </c>
      <c r="DP7" s="39">
        <v>45.14</v>
      </c>
      <c r="DQ7" s="39">
        <v>45.85</v>
      </c>
      <c r="DR7" s="39">
        <v>48.85</v>
      </c>
      <c r="DS7" s="39">
        <v>39.86</v>
      </c>
      <c r="DT7" s="39">
        <v>39.74</v>
      </c>
      <c r="DU7" s="39">
        <v>39.68</v>
      </c>
      <c r="DV7" s="39">
        <v>29.72</v>
      </c>
      <c r="DW7" s="39">
        <v>9.02</v>
      </c>
      <c r="DX7" s="39">
        <v>9.86</v>
      </c>
      <c r="DY7" s="39">
        <v>11.16</v>
      </c>
      <c r="DZ7" s="39">
        <v>12.43</v>
      </c>
      <c r="EA7" s="39">
        <v>13.58</v>
      </c>
      <c r="EB7" s="39">
        <v>14.13</v>
      </c>
      <c r="EC7" s="39">
        <v>17.8</v>
      </c>
      <c r="ED7" s="39">
        <v>0.31</v>
      </c>
      <c r="EE7" s="39">
        <v>0.31</v>
      </c>
      <c r="EF7" s="39">
        <v>0.14000000000000001</v>
      </c>
      <c r="EG7" s="39">
        <v>0.32</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2019-12-05T04:31:01Z</dcterms:created>
  <dcterms:modified xsi:type="dcterms:W3CDTF">2020-01-15T02:39:11Z</dcterms:modified>
  <cp:category/>
</cp:coreProperties>
</file>