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6.14.98\share\【New】総務経営課\37_事業計画関係\03農集事業\経営比較分析表\R4.1.12　農集・三光小規模排水\R2年度決算\"/>
    </mc:Choice>
  </mc:AlternateContent>
  <workbookProtection workbookAlgorithmName="SHA-512" workbookHashValue="+jRZEVLD27J3FVVu/rwfWLVGCnnsCp73KKokvdJG8xjYCmvfcVI6oRmXTYcreio8G68xtMWB6Zo5bkw1YA4arw==" workbookSaltValue="HDRHPoomaHxU3QjdGT9tFw==" workbookSpinCount="100000" lockStructure="1"/>
  <bookViews>
    <workbookView xWindow="0" yWindow="0" windowWidth="28800" windowHeight="114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<sst xmlns="http://schemas.openxmlformats.org/spreadsheetml/2006/main" count="236" uniqueCount="120">
  <si>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</si>
  <si>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</si>
  <si>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</si>
  <si>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</si>
  <si>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</si>
  <si>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</si>
  <si>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</si>
  <si>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</si>
  <si>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</si>
  <si>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</si>
  <si>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</si>
  <si>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</si>
  <si>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</si>
  <si>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</si>
  <si>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</si>
  <si>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</si>
  <si>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</si>
  <si>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</si>
  <si>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</si>
  <si>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</si>
  <si>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</si>
  <si>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</si>
  <si>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</si>
  <si>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</si>
  <si>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</si>
  <si>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</si>
  <si>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</si>
  <si>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</si>
  <si>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</si>
  <si>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</si>
  <si>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</si>
  <si>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</si>
  <si>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</si>
  <si>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</si>
  <si>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</si>
  <si>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</si>
  <si>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</si>
  <si>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</si>
  <si>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</si>
  <si>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</si>
  <si>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</si>
  <si>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</si>
  <si>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</si>
  <si>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</si>
  <si>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</si>
  <si>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</si>
  <si>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</si>
  <si>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</si>
  <si>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</si>
  <si>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</si>
  <si>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</si>
  <si>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</si>
  <si>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</si>
  <si>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</si>
  <si>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</si>
  <si>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</si>
  <si>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</si>
  <si>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</si>
  <si>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</si>
  <si>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</si>
  <si>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</si>
  <si>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</si>
  <si>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</si>
  <si>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</si>
  <si>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</si>
  <si>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</si>
  <si>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</si>
  <si>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</si>
  <si>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</si>
  <si>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</si>
  <si>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</si>
  <si>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</si>
  <si>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</si>
  <si>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</si>
  <si>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</si>
  <si>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</si>
  <si>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</si>
  <si>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</si>
  <si>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</si>
  <si>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</si>
  <si>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</si>
  <si>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</si>
  <si>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</si>
  <si>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</si>
  <si>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</si>
  <si>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</si>
  <si>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</si>
  <si>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</si>
  <si>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</si>
  <si>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</si>
  <si>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</si>
  <si>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</si>
  <si>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</si>
  <si>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</si>
  <si>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</si>
  <si>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</si>
  <si>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</si>
  <si>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</si>
  <si>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</si>
  <si>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</si>
  <si>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</si>
  <si>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</si>
  <si>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</si>
  <si>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</si>
  <si>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</si>
  <si>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</si>
  <si>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</si>
  <si>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</si>
  <si>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</si>
  <si>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</si>
  <si>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</si>
  <si>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</si>
  <si>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</si>
  <si>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</si>
  <si>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</si>
  <si>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</si>
  <si>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</si>
  <si>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少子高齢化に伴う人口減少による料金収入の減少が見込まれるなかで、施設等の経年劣化に伴う更新等による費用の増加も見込まれるため、引き続き、経営の効率性を図る必要がある。
　今後も、戸別訪問による水洗化率向上、経費削減等に取り組み、将来的な負担に対応できるよう経営改善に取り組む。</t>
  </si>
  <si>
    <r>
      <rPr>
        <sz val="11"/>
        <color rgb="FFFF0000"/>
        <rFont val="ＭＳ ゴシック"/>
        <family val="3"/>
        <charset val="128"/>
      </rPr>
      <t>①『経常収支比率』</t>
    </r>
    <r>
      <rPr>
        <sz val="11"/>
        <color theme="1"/>
        <rFont val="ＭＳ ゴシック"/>
        <family val="3"/>
        <charset val="128"/>
      </rPr>
      <t>・・・経常的な費用が使用料等の収益でどの程度賄われているかを示す指標。前年度と比較し、一般会計からの繰入金は</t>
    </r>
    <r>
      <rPr>
        <sz val="11"/>
        <color rgb="FFFF0000"/>
        <rFont val="ＭＳ ゴシック"/>
        <family val="3"/>
        <charset val="128"/>
      </rPr>
      <t>増額となったが</t>
    </r>
    <r>
      <rPr>
        <sz val="11"/>
        <color theme="1"/>
        <rFont val="ＭＳ ゴシック"/>
        <family val="3"/>
        <charset val="128"/>
      </rPr>
      <t xml:space="preserve">、依然として一般会計に依存した状況にある。収益的収支比率が改善されている要因としては地方債を借りずに償還のみしているためです。
 ただし、R3年度からR9年度ごろまで長寿命化のため電気設備や機械の更新をしていくため地方債の借入が増加するため、比率は悪化傾向に向かうと思います。
</t>
    </r>
    <r>
      <rPr>
        <sz val="11"/>
        <color rgb="FFFF0000"/>
        <rFont val="ＭＳ ゴシック"/>
        <family val="3"/>
        <charset val="128"/>
      </rPr>
      <t>④『企業債残高対事業規模比率』</t>
    </r>
    <r>
      <rPr>
        <sz val="11"/>
        <color theme="1"/>
        <rFont val="ＭＳ ゴシック"/>
        <family val="3"/>
        <charset val="128"/>
      </rPr>
      <t xml:space="preserve">・・・使用料収入に対する企業債残高の割合であり、企業債残高の規模を表す指標。施設等の整備が完了しているためポイントは減少傾向にあるが、施設の更新等により今後は比率が増加することが見込まれる。
</t>
    </r>
    <r>
      <rPr>
        <sz val="11"/>
        <color rgb="FFFF0000"/>
        <rFont val="ＭＳ ゴシック"/>
        <family val="3"/>
        <charset val="128"/>
      </rPr>
      <t>⑤『経費回収率』</t>
    </r>
    <r>
      <rPr>
        <sz val="11"/>
        <color theme="1"/>
        <rFont val="ＭＳ ゴシック"/>
        <family val="3"/>
        <charset val="128"/>
      </rPr>
      <t xml:space="preserve">・・・汚水処理費用をどの程度使用料で賄えているかを示す指標。100％を下回っているため、料金収入以外の収入で賄われていることを意味している。料金改定を視野に入れ、費用削減に取り組む必要がある。
</t>
    </r>
    <r>
      <rPr>
        <sz val="11"/>
        <color rgb="FFFF0000"/>
        <rFont val="ＭＳ ゴシック"/>
        <family val="3"/>
        <charset val="128"/>
      </rPr>
      <t>⑥『汚水処理原価』</t>
    </r>
    <r>
      <rPr>
        <sz val="11"/>
        <color theme="1"/>
        <rFont val="ＭＳ ゴシック"/>
        <family val="3"/>
        <charset val="128"/>
      </rPr>
      <t>・・・有収水量1㎥あたりの汚水処理に係るコストを表した指標。</t>
    </r>
    <r>
      <rPr>
        <sz val="11"/>
        <color rgb="FFFF0000"/>
        <rFont val="ＭＳ ゴシック"/>
        <family val="3"/>
        <charset val="128"/>
      </rPr>
      <t>今年度は</t>
    </r>
    <r>
      <rPr>
        <sz val="11"/>
        <color theme="1"/>
        <rFont val="ＭＳ ゴシック"/>
        <family val="3"/>
        <charset val="128"/>
      </rPr>
      <t>類似団体よりも</t>
    </r>
    <r>
      <rPr>
        <sz val="11"/>
        <color rgb="FFFF0000"/>
        <rFont val="ＭＳ ゴシック"/>
        <family val="3"/>
        <charset val="128"/>
      </rPr>
      <t>低い</t>
    </r>
    <r>
      <rPr>
        <sz val="11"/>
        <color theme="1"/>
        <rFont val="ＭＳ ゴシック"/>
        <family val="3"/>
        <charset val="128"/>
      </rPr>
      <t>数値である</t>
    </r>
    <r>
      <rPr>
        <sz val="11"/>
        <color rgb="FFFF0000"/>
        <rFont val="ＭＳ ゴシック"/>
        <family val="3"/>
        <charset val="128"/>
      </rPr>
      <t>が</t>
    </r>
    <r>
      <rPr>
        <sz val="11"/>
        <color theme="1"/>
        <rFont val="ＭＳ ゴシック"/>
        <family val="3"/>
        <charset val="128"/>
      </rPr>
      <t>、</t>
    </r>
    <r>
      <rPr>
        <sz val="11"/>
        <color rgb="FFFF0000"/>
        <rFont val="ＭＳ ゴシック"/>
        <family val="3"/>
        <charset val="128"/>
      </rPr>
      <t>今後も</t>
    </r>
    <r>
      <rPr>
        <sz val="11"/>
        <color theme="1"/>
        <rFont val="ＭＳ ゴシック"/>
        <family val="3"/>
        <charset val="128"/>
      </rPr>
      <t xml:space="preserve">引き続き汚水処理に係るコスト削減に努める。R2年度とR1年度と比較した場合は汚水処理原価は増額となった要因は農集処理区の人口減少に伴い、年間有収水量は424,372㎥、R1年度433,133㎥で8,761㎥減少し、汚水処理費はR2年度108,624千円、R1年度104,586千円修繕料が約4,500千円増額したため、全体で4,038千円増額になりました。　
</t>
    </r>
    <r>
      <rPr>
        <sz val="11"/>
        <color rgb="FFFF0000"/>
        <rFont val="ＭＳ ゴシック"/>
        <family val="3"/>
        <charset val="128"/>
      </rPr>
      <t>⑦『施設利用率』</t>
    </r>
    <r>
      <rPr>
        <sz val="11"/>
        <color theme="1"/>
        <rFont val="ＭＳ ゴシック"/>
        <family val="3"/>
        <charset val="128"/>
      </rPr>
      <t xml:space="preserve">・・・施設や設備が一日に対応可能な汚水処理能力に対する一日の平均汚水処理処理水量の割合であり、施設の利用状況や適正規模を判断する指標。依然として類似団体と比較し低い状況であるため、利用率向上に取り組む必要がある。晴天時現在処理能力に変更がないため施設利用率の低下要因について、晴天時一日平均処理水量は人口減少に伴う水量の減少である。よって、施設利用率の低下になります。
</t>
    </r>
    <r>
      <rPr>
        <sz val="11"/>
        <color rgb="FFFF0000"/>
        <rFont val="ＭＳ ゴシック"/>
        <family val="3"/>
        <charset val="128"/>
      </rPr>
      <t>⑧『水洗化率』</t>
    </r>
    <r>
      <rPr>
        <sz val="11"/>
        <color theme="1"/>
        <rFont val="ＭＳ ゴシック"/>
        <family val="3"/>
        <charset val="128"/>
      </rPr>
      <t>・・・処理区域内で水洗便所を設置して汚水処理している人口の割合を表した指標。類似団体と比較し、低い状況であるため、水洗化率向上に取り組む必要がある。</t>
    </r>
    <rPh sb="59" eb="62">
      <t>クリイレキン</t>
    </rPh>
    <rPh sb="63" eb="65">
      <t>ゾウガク</t>
    </rPh>
    <rPh sb="464" eb="467">
      <t>コンネンド</t>
    </rPh>
    <rPh sb="475" eb="476">
      <t>ヒク</t>
    </rPh>
    <rPh sb="484" eb="486">
      <t>コンゴ</t>
    </rPh>
    <phoneticPr fontId="4"/>
  </si>
  <si>
    <t>③『管渠改善率』・・・当該年度に更新した管渠延長の割合を表した指標。更新した管渠はないため、0％となっている。
　しかし、供用開始から20年以上経過した地区があり、将来の更新を見込んで、計画的な更新等を検討する必要がある。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</si>
</sst>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FB-45A4-8D9F-9D114E5E6F6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52FB-45A4-8D9F-9D114E5E6F6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47.96</c:v>
                </c:pt>
                <c:pt idx="1">
                  <c:v>48.2</c:v>
                </c:pt>
                <c:pt idx="2">
                  <c:v>47.47</c:v>
                </c:pt>
                <c:pt idx="3">
                  <c:v>39.51</c:v>
                </c:pt>
                <c:pt idx="4">
                  <c:v>35.340000000000003</c:v>
                </c:pt>
              </c:numCache>
            </c:numRef>
          </c:val>
          <c:extLst>
            <c:ext xmlns:c16="http://schemas.microsoft.com/office/drawing/2014/chart" uri="{C3380CC4-5D6E-409C-BE32-E72D297353CC}">
              <c16:uniqueId val="{00000000-8D2B-42FD-AE04-19C6A1FD462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8D2B-42FD-AE04-19C6A1FD462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76.2</c:v>
                </c:pt>
                <c:pt idx="1">
                  <c:v>77.55</c:v>
                </c:pt>
                <c:pt idx="2">
                  <c:v>77.819999999999993</c:v>
                </c:pt>
                <c:pt idx="3">
                  <c:v>77.91</c:v>
                </c:pt>
                <c:pt idx="4">
                  <c:v>77.92</c:v>
                </c:pt>
              </c:numCache>
            </c:numRef>
          </c:val>
          <c:extLst>
            <c:ext xmlns:c16="http://schemas.microsoft.com/office/drawing/2014/chart" uri="{C3380CC4-5D6E-409C-BE32-E72D297353CC}">
              <c16:uniqueId val="{00000000-631E-40C2-A148-992A16B6841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631E-40C2-A148-992A16B6841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81.290000000000006</c:v>
                </c:pt>
                <c:pt idx="1">
                  <c:v>81.16</c:v>
                </c:pt>
                <c:pt idx="2">
                  <c:v>84.66</c:v>
                </c:pt>
                <c:pt idx="3">
                  <c:v>84.92</c:v>
                </c:pt>
                <c:pt idx="4">
                  <c:v>87.73</c:v>
                </c:pt>
              </c:numCache>
            </c:numRef>
          </c:val>
          <c:extLst>
            <c:ext xmlns:c16="http://schemas.microsoft.com/office/drawing/2014/chart" uri="{C3380CC4-5D6E-409C-BE32-E72D297353CC}">
              <c16:uniqueId val="{00000000-5AA4-4D3C-82C9-AC5F744E142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A4-4D3C-82C9-AC5F744E142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3A-4780-A051-D6849B72DF8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3A-4780-A051-D6849B72DF8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79-4367-A34E-8C276DDFECA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79-4367-A34E-8C276DDFECA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67-4ABB-8DF0-6F4B6D8757D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67-4ABB-8DF0-6F4B6D8757D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5A-4BC8-AE6C-B9F10F27825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5A-4BC8-AE6C-B9F10F27825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592.29999999999995</c:v>
                </c:pt>
                <c:pt idx="1">
                  <c:v>221.6</c:v>
                </c:pt>
                <c:pt idx="2">
                  <c:v>143.66999999999999</c:v>
                </c:pt>
                <c:pt idx="3">
                  <c:v>137.61000000000001</c:v>
                </c:pt>
                <c:pt idx="4">
                  <c:v>123.2</c:v>
                </c:pt>
              </c:numCache>
            </c:numRef>
          </c:val>
          <c:extLst>
            <c:ext xmlns:c16="http://schemas.microsoft.com/office/drawing/2014/chart" uri="{C3380CC4-5D6E-409C-BE32-E72D297353CC}">
              <c16:uniqueId val="{00000000-7AE9-4E62-B54B-2E3F7B86166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7AE9-4E62-B54B-2E3F7B86166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60.29</c:v>
                </c:pt>
                <c:pt idx="1">
                  <c:v>56.89</c:v>
                </c:pt>
                <c:pt idx="2">
                  <c:v>52.69</c:v>
                </c:pt>
                <c:pt idx="3">
                  <c:v>64.61</c:v>
                </c:pt>
                <c:pt idx="4">
                  <c:v>62.79</c:v>
                </c:pt>
              </c:numCache>
            </c:numRef>
          </c:val>
          <c:extLst>
            <c:ext xmlns:c16="http://schemas.microsoft.com/office/drawing/2014/chart" uri="{C3380CC4-5D6E-409C-BE32-E72D297353CC}">
              <c16:uniqueId val="{00000000-5BAB-4A98-8752-B66DCDAAF5F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5BAB-4A98-8752-B66DCDAAF5F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246.83</c:v>
                </c:pt>
                <c:pt idx="1">
                  <c:v>257.77999999999997</c:v>
                </c:pt>
                <c:pt idx="2">
                  <c:v>288.39999999999998</c:v>
                </c:pt>
                <c:pt idx="3">
                  <c:v>241.46</c:v>
                </c:pt>
                <c:pt idx="4">
                  <c:v>255.96</c:v>
                </c:pt>
              </c:numCache>
            </c:numRef>
          </c:val>
          <c:extLst>
            <c:ext xmlns:c16="http://schemas.microsoft.com/office/drawing/2014/chart" uri="{C3380CC4-5D6E-409C-BE32-E72D297353CC}">
              <c16:uniqueId val="{00000000-3EEE-405A-85F2-214DF819D51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3EEE-405A-85F2-214DF819D51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6" zoomScaleNormal="100" workbookViewId="0">
      <selection activeCell="CD24" sqref="CD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中津市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83808</v>
      </c>
      <c r="AM8" s="51"/>
      <c r="AN8" s="51"/>
      <c r="AO8" s="51"/>
      <c r="AP8" s="51"/>
      <c r="AQ8" s="51"/>
      <c r="AR8" s="51"/>
      <c r="AS8" s="51"/>
      <c r="AT8" s="46">
        <f>データ!T6</f>
        <v>491.44</v>
      </c>
      <c r="AU8" s="46"/>
      <c r="AV8" s="46"/>
      <c r="AW8" s="46"/>
      <c r="AX8" s="46"/>
      <c r="AY8" s="46"/>
      <c r="AZ8" s="46"/>
      <c r="BA8" s="46"/>
      <c r="BB8" s="46">
        <f>データ!U6</f>
        <v>170.54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4.91</v>
      </c>
      <c r="Q10" s="46"/>
      <c r="R10" s="46"/>
      <c r="S10" s="46"/>
      <c r="T10" s="46"/>
      <c r="U10" s="46"/>
      <c r="V10" s="46"/>
      <c r="W10" s="46">
        <f>データ!Q6</f>
        <v>100</v>
      </c>
      <c r="X10" s="46"/>
      <c r="Y10" s="46"/>
      <c r="Z10" s="46"/>
      <c r="AA10" s="46"/>
      <c r="AB10" s="46"/>
      <c r="AC10" s="46"/>
      <c r="AD10" s="51">
        <f>データ!R6</f>
        <v>3888</v>
      </c>
      <c r="AE10" s="51"/>
      <c r="AF10" s="51"/>
      <c r="AG10" s="51"/>
      <c r="AH10" s="51"/>
      <c r="AI10" s="51"/>
      <c r="AJ10" s="51"/>
      <c r="AK10" s="2"/>
      <c r="AL10" s="51">
        <f>データ!V6</f>
        <v>4103</v>
      </c>
      <c r="AM10" s="51"/>
      <c r="AN10" s="51"/>
      <c r="AO10" s="51"/>
      <c r="AP10" s="51"/>
      <c r="AQ10" s="51"/>
      <c r="AR10" s="51"/>
      <c r="AS10" s="51"/>
      <c r="AT10" s="46">
        <f>データ!W6</f>
        <v>2.57</v>
      </c>
      <c r="AU10" s="46"/>
      <c r="AV10" s="46"/>
      <c r="AW10" s="46"/>
      <c r="AX10" s="46"/>
      <c r="AY10" s="46"/>
      <c r="AZ10" s="46"/>
      <c r="BA10" s="46"/>
      <c r="BB10" s="46">
        <f>データ!X6</f>
        <v>1596.5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Q6Uxu+xZvVYi78eIGl8DKdiNSXGrAOyj5zWlztnbJYi+SNsaO0vsCvcqcFfUbb2+rFI1Lz7kD6F5fUQb2B7WIg==" saltValue="nUcFMdl30kwpVtUTT3qXs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442038</v>
      </c>
      <c r="D6" s="33">
        <f t="shared" si="3"/>
        <v>47</v>
      </c>
      <c r="E6" s="33">
        <f t="shared" si="3"/>
        <v>17</v>
      </c>
      <c r="F6" s="33">
        <f t="shared" si="3"/>
        <v>5</v>
      </c>
      <c r="G6" s="33">
        <f t="shared" si="3"/>
        <v>0</v>
      </c>
      <c r="H6" s="33" t="str">
        <f t="shared" si="3"/>
        <v>大分県　中津市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4.91</v>
      </c>
      <c r="Q6" s="34">
        <f t="shared" si="3"/>
        <v>100</v>
      </c>
      <c r="R6" s="34">
        <f t="shared" si="3"/>
        <v>3888</v>
      </c>
      <c r="S6" s="34">
        <f t="shared" si="3"/>
        <v>83808</v>
      </c>
      <c r="T6" s="34">
        <f t="shared" si="3"/>
        <v>491.44</v>
      </c>
      <c r="U6" s="34">
        <f t="shared" si="3"/>
        <v>170.54</v>
      </c>
      <c r="V6" s="34">
        <f t="shared" si="3"/>
        <v>4103</v>
      </c>
      <c r="W6" s="34">
        <f t="shared" si="3"/>
        <v>2.57</v>
      </c>
      <c r="X6" s="34">
        <f t="shared" si="3"/>
        <v>1596.5</v>
      </c>
      <c r="Y6" s="35">
        <f>IF(Y7="",NA(),Y7)</f>
        <v>81.290000000000006</v>
      </c>
      <c r="Z6" s="35">
        <f t="shared" ref="Z6:AH6" si="4">IF(Z7="",NA(),Z7)</f>
        <v>81.16</v>
      </c>
      <c r="AA6" s="35">
        <f t="shared" si="4"/>
        <v>84.66</v>
      </c>
      <c r="AB6" s="35">
        <f t="shared" si="4"/>
        <v>84.92</v>
      </c>
      <c r="AC6" s="35">
        <f t="shared" si="4"/>
        <v>87.73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592.29999999999995</v>
      </c>
      <c r="BG6" s="35">
        <f t="shared" ref="BG6:BO6" si="7">IF(BG7="",NA(),BG7)</f>
        <v>221.6</v>
      </c>
      <c r="BH6" s="35">
        <f t="shared" si="7"/>
        <v>143.66999999999999</v>
      </c>
      <c r="BI6" s="35">
        <f t="shared" si="7"/>
        <v>137.61000000000001</v>
      </c>
      <c r="BJ6" s="35">
        <f t="shared" si="7"/>
        <v>123.2</v>
      </c>
      <c r="BK6" s="35">
        <f t="shared" si="7"/>
        <v>974.93</v>
      </c>
      <c r="BL6" s="35">
        <f t="shared" si="7"/>
        <v>855.8</v>
      </c>
      <c r="BM6" s="35">
        <f t="shared" si="7"/>
        <v>789.46</v>
      </c>
      <c r="BN6" s="35">
        <f t="shared" si="7"/>
        <v>826.83</v>
      </c>
      <c r="BO6" s="35">
        <f t="shared" si="7"/>
        <v>867.83</v>
      </c>
      <c r="BP6" s="34" t="str">
        <f>IF(BP7="","",IF(BP7="-","【-】","【"&amp;SUBSTITUTE(TEXT(BP7,"#,##0.00"),"-","△")&amp;"】"))</f>
        <v>【832.52】</v>
      </c>
      <c r="BQ6" s="35">
        <f>IF(BQ7="",NA(),BQ7)</f>
        <v>60.29</v>
      </c>
      <c r="BR6" s="35">
        <f t="shared" ref="BR6:BZ6" si="8">IF(BR7="",NA(),BR7)</f>
        <v>56.89</v>
      </c>
      <c r="BS6" s="35">
        <f t="shared" si="8"/>
        <v>52.69</v>
      </c>
      <c r="BT6" s="35">
        <f t="shared" si="8"/>
        <v>64.61</v>
      </c>
      <c r="BU6" s="35">
        <f t="shared" si="8"/>
        <v>62.79</v>
      </c>
      <c r="BV6" s="35">
        <f t="shared" si="8"/>
        <v>55.32</v>
      </c>
      <c r="BW6" s="35">
        <f t="shared" si="8"/>
        <v>59.8</v>
      </c>
      <c r="BX6" s="35">
        <f t="shared" si="8"/>
        <v>57.77</v>
      </c>
      <c r="BY6" s="35">
        <f t="shared" si="8"/>
        <v>57.31</v>
      </c>
      <c r="BZ6" s="35">
        <f t="shared" si="8"/>
        <v>57.08</v>
      </c>
      <c r="CA6" s="34" t="str">
        <f>IF(CA7="","",IF(CA7="-","【-】","【"&amp;SUBSTITUTE(TEXT(CA7,"#,##0.00"),"-","△")&amp;"】"))</f>
        <v>【60.94】</v>
      </c>
      <c r="CB6" s="35">
        <f>IF(CB7="",NA(),CB7)</f>
        <v>246.83</v>
      </c>
      <c r="CC6" s="35">
        <f t="shared" ref="CC6:CK6" si="9">IF(CC7="",NA(),CC7)</f>
        <v>257.77999999999997</v>
      </c>
      <c r="CD6" s="35">
        <f t="shared" si="9"/>
        <v>288.39999999999998</v>
      </c>
      <c r="CE6" s="35">
        <f t="shared" si="9"/>
        <v>241.46</v>
      </c>
      <c r="CF6" s="35">
        <f t="shared" si="9"/>
        <v>255.96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47.96</v>
      </c>
      <c r="CN6" s="35">
        <f t="shared" ref="CN6:CV6" si="10">IF(CN7="",NA(),CN7)</f>
        <v>48.2</v>
      </c>
      <c r="CO6" s="35">
        <f t="shared" si="10"/>
        <v>47.47</v>
      </c>
      <c r="CP6" s="35">
        <f t="shared" si="10"/>
        <v>39.51</v>
      </c>
      <c r="CQ6" s="35">
        <f t="shared" si="10"/>
        <v>35.340000000000003</v>
      </c>
      <c r="CR6" s="35">
        <f t="shared" si="10"/>
        <v>60.65</v>
      </c>
      <c r="CS6" s="35">
        <f t="shared" si="10"/>
        <v>51.75</v>
      </c>
      <c r="CT6" s="35">
        <f t="shared" si="10"/>
        <v>50.68</v>
      </c>
      <c r="CU6" s="35">
        <f t="shared" si="10"/>
        <v>50.14</v>
      </c>
      <c r="CV6" s="35">
        <f t="shared" si="10"/>
        <v>54.83</v>
      </c>
      <c r="CW6" s="34" t="str">
        <f>IF(CW7="","",IF(CW7="-","【-】","【"&amp;SUBSTITUTE(TEXT(CW7,"#,##0.00"),"-","△")&amp;"】"))</f>
        <v>【54.84】</v>
      </c>
      <c r="CX6" s="35">
        <f>IF(CX7="",NA(),CX7)</f>
        <v>76.2</v>
      </c>
      <c r="CY6" s="35">
        <f t="shared" ref="CY6:DG6" si="11">IF(CY7="",NA(),CY7)</f>
        <v>77.55</v>
      </c>
      <c r="CZ6" s="35">
        <f t="shared" si="11"/>
        <v>77.819999999999993</v>
      </c>
      <c r="DA6" s="35">
        <f t="shared" si="11"/>
        <v>77.91</v>
      </c>
      <c r="DB6" s="35">
        <f t="shared" si="11"/>
        <v>77.92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442038</v>
      </c>
      <c r="D7" s="37">
        <v>47</v>
      </c>
      <c r="E7" s="37">
        <v>17</v>
      </c>
      <c r="F7" s="37">
        <v>5</v>
      </c>
      <c r="G7" s="37">
        <v>0</v>
      </c>
      <c r="H7" s="37" t="s">
        <v>98</v>
      </c>
      <c r="I7" s="37" t="s">
        <v>99</v>
      </c>
      <c r="J7" s="37" t="s">
        <v>100</v>
      </c>
      <c r="K7" s="37" t="s">
        <v>101</v>
      </c>
      <c r="L7" s="37" t="s">
        <v>102</v>
      </c>
      <c r="M7" s="37" t="s">
        <v>103</v>
      </c>
      <c r="N7" s="38" t="s">
        <v>104</v>
      </c>
      <c r="O7" s="38" t="s">
        <v>105</v>
      </c>
      <c r="P7" s="38">
        <v>4.91</v>
      </c>
      <c r="Q7" s="38">
        <v>100</v>
      </c>
      <c r="R7" s="38">
        <v>3888</v>
      </c>
      <c r="S7" s="38">
        <v>83808</v>
      </c>
      <c r="T7" s="38">
        <v>491.44</v>
      </c>
      <c r="U7" s="38">
        <v>170.54</v>
      </c>
      <c r="V7" s="38">
        <v>4103</v>
      </c>
      <c r="W7" s="38">
        <v>2.57</v>
      </c>
      <c r="X7" s="38">
        <v>1596.5</v>
      </c>
      <c r="Y7" s="38">
        <v>81.290000000000006</v>
      </c>
      <c r="Z7" s="38">
        <v>81.16</v>
      </c>
      <c r="AA7" s="38">
        <v>84.66</v>
      </c>
      <c r="AB7" s="38">
        <v>84.92</v>
      </c>
      <c r="AC7" s="38">
        <v>87.73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592.29999999999995</v>
      </c>
      <c r="BG7" s="38">
        <v>221.6</v>
      </c>
      <c r="BH7" s="38">
        <v>143.66999999999999</v>
      </c>
      <c r="BI7" s="38">
        <v>137.61000000000001</v>
      </c>
      <c r="BJ7" s="38">
        <v>123.2</v>
      </c>
      <c r="BK7" s="38">
        <v>974.93</v>
      </c>
      <c r="BL7" s="38">
        <v>855.8</v>
      </c>
      <c r="BM7" s="38">
        <v>789.46</v>
      </c>
      <c r="BN7" s="38">
        <v>826.83</v>
      </c>
      <c r="BO7" s="38">
        <v>867.83</v>
      </c>
      <c r="BP7" s="38">
        <v>832.52</v>
      </c>
      <c r="BQ7" s="38">
        <v>60.29</v>
      </c>
      <c r="BR7" s="38">
        <v>56.89</v>
      </c>
      <c r="BS7" s="38">
        <v>52.69</v>
      </c>
      <c r="BT7" s="38">
        <v>64.61</v>
      </c>
      <c r="BU7" s="38">
        <v>62.79</v>
      </c>
      <c r="BV7" s="38">
        <v>55.32</v>
      </c>
      <c r="BW7" s="38">
        <v>59.8</v>
      </c>
      <c r="BX7" s="38">
        <v>57.77</v>
      </c>
      <c r="BY7" s="38">
        <v>57.31</v>
      </c>
      <c r="BZ7" s="38">
        <v>57.08</v>
      </c>
      <c r="CA7" s="38">
        <v>60.94</v>
      </c>
      <c r="CB7" s="38">
        <v>246.83</v>
      </c>
      <c r="CC7" s="38">
        <v>257.77999999999997</v>
      </c>
      <c r="CD7" s="38">
        <v>288.39999999999998</v>
      </c>
      <c r="CE7" s="38">
        <v>241.46</v>
      </c>
      <c r="CF7" s="38">
        <v>255.96</v>
      </c>
      <c r="CG7" s="38">
        <v>283.17</v>
      </c>
      <c r="CH7" s="38">
        <v>263.76</v>
      </c>
      <c r="CI7" s="38">
        <v>274.35000000000002</v>
      </c>
      <c r="CJ7" s="38">
        <v>273.52</v>
      </c>
      <c r="CK7" s="38">
        <v>274.99</v>
      </c>
      <c r="CL7" s="38">
        <v>253.04</v>
      </c>
      <c r="CM7" s="38">
        <v>47.96</v>
      </c>
      <c r="CN7" s="38">
        <v>48.2</v>
      </c>
      <c r="CO7" s="38">
        <v>47.47</v>
      </c>
      <c r="CP7" s="38">
        <v>39.51</v>
      </c>
      <c r="CQ7" s="38">
        <v>35.340000000000003</v>
      </c>
      <c r="CR7" s="38">
        <v>60.65</v>
      </c>
      <c r="CS7" s="38">
        <v>51.75</v>
      </c>
      <c r="CT7" s="38">
        <v>50.68</v>
      </c>
      <c r="CU7" s="38">
        <v>50.14</v>
      </c>
      <c r="CV7" s="38">
        <v>54.83</v>
      </c>
      <c r="CW7" s="38">
        <v>54.84</v>
      </c>
      <c r="CX7" s="38">
        <v>76.2</v>
      </c>
      <c r="CY7" s="38">
        <v>77.55</v>
      </c>
      <c r="CZ7" s="38">
        <v>77.819999999999993</v>
      </c>
      <c r="DA7" s="38">
        <v>77.91</v>
      </c>
      <c r="DB7" s="38">
        <v>77.92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内部情報</cp:lastModifiedBy>
  <cp:lastPrinted>2022-01-12T05:33:00Z</cp:lastPrinted>
  <dcterms:created xsi:type="dcterms:W3CDTF">2021-12-03T08:03:17Z</dcterms:created>
  <dcterms:modified xsi:type="dcterms:W3CDTF">2022-02-10T05:55:36Z</dcterms:modified>
  <cp:category/>
</cp:coreProperties>
</file>