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801791\市町村振興課共有\財政班\財政担当R4年度\決算統計\02公営企業会計\14_経営比較分析表\02経営比較分析表の分析等について\06HP掲載用\05経営比較分析表\18玖珠町\"/>
    </mc:Choice>
  </mc:AlternateContent>
  <workbookProtection workbookAlgorithmName="SHA-512" workbookHashValue="gl6ytypUkIzDJyEY7nlcWH0B6eWsSYYTd70qsc/V9dGnuk0JblJYSC5UkoaBl9bv6N7vUm+Ok1vZRSeCIPacAw==" workbookSaltValue="N7bJWFZfFQpgnmbwnuB5oA==" workbookSpinCount="100000" lockStructure="1"/>
  <bookViews>
    <workbookView xWindow="-120" yWindow="-120" windowWidth="20730" windowHeight="11160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H85" i="4"/>
  <c r="BB10" i="4"/>
  <c r="AT10" i="4"/>
  <c r="AL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<sst xmlns="http://schemas.openxmlformats.org/spreadsheetml/2006/main" count="233" uniqueCount="118">
  <si>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</si>
  <si>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</si>
  <si>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</si>
  <si>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</si>
  <si>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</si>
  <si>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</si>
  <si>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</si>
  <si>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</si>
  <si>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</si>
  <si>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</si>
  <si>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</si>
  <si>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</si>
  <si>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</si>
  <si>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</si>
  <si>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</si>
  <si>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</si>
  <si>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</si>
  <si>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</si>
  <si>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</si>
  <si>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</si>
  <si>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</si>
  <si>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</si>
  <si>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</si>
  <si>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</si>
  <si>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</si>
  <si>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</si>
  <si>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</si>
  <si>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</si>
  <si>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</si>
  <si>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</si>
  <si>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</si>
  <si>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</si>
  <si>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</si>
  <si>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</si>
  <si>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</si>
  <si>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</si>
  <si>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</si>
  <si>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</si>
  <si>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</si>
  <si>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</si>
  <si>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</si>
  <si>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</si>
  <si>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</si>
  <si>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</si>
  <si>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</si>
  <si>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</si>
  <si>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</si>
  <si>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</si>
  <si>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</si>
  <si>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</si>
  <si>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</si>
  <si>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</si>
  <si>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</si>
  <si>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</si>
  <si>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</si>
  <si>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</si>
  <si>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</si>
  <si>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</si>
  <si>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</si>
  <si>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</si>
  <si>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</si>
  <si>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</si>
  <si>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</si>
  <si>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</si>
  <si>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</si>
  <si>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</si>
  <si>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</si>
  <si>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</si>
  <si>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</si>
  <si>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</si>
  <si>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</si>
  <si>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</si>
  <si>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</si>
  <si>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</si>
  <si>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</si>
  <si>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</si>
  <si>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</si>
  <si>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</si>
  <si>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</si>
  <si>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</si>
  <si>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</si>
  <si>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</si>
  <si>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</si>
  <si>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</si>
  <si>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</si>
  <si>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</si>
  <si>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</si>
  <si>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</si>
  <si>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</si>
  <si>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</si>
  <si>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</si>
  <si>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</si>
  <si>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</si>
  <si>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</si>
  <si>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</si>
  <si>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</si>
  <si>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大分県　玖珠町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</si>
  <si>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</si>
  <si>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</si>
  <si>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</si>
  <si>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</si>
  <si>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</si>
  <si>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</si>
  <si>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</si>
  <si>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</si>
  <si>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</si>
  <si>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</si>
  <si>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</si>
  <si>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</si>
  <si>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</si>
  <si>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</si>
  <si>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</si>
  <si>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</si>
  <si>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</si>
  <si>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</si>
  <si>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管路更新率は、現在0.00％です。計画的な管路更新を行います。</t>
  </si>
  <si>
    <t>令和3年度に町内に3つある簡易水道のうち1つを給水施設に移行しました。今後も給水人口が100人未満の簡易水道については、給水施設への移行を実施します。綾垣簡易水道については、令和2年度に経営戦略を策定しました。令和5年度までに公営企業会計の適用を行う予定です。</t>
    <phoneticPr fontId="4"/>
  </si>
  <si>
    <t>平成29年4月に簡易水道事業における営業収益97％を占める北山田簡易水道を上水道と統合しました。
令和3年度においては、綾垣簡易水道の営業収益の減により、料金回収率が若干悪化しました。給水原価は、年間総有収水量の減により、888.3円と前年度より若干悪化しました。しかし全国平均と比較すると依然、低水準のままであり、今後も給水人口の大きな増加は見込まれないことから、財源不足分は一般会計から繰入を行わざるをえない状況です。</t>
    <rPh sb="72" eb="73">
      <t>ゲン</t>
    </rPh>
    <rPh sb="85" eb="87">
      <t>アッカ</t>
    </rPh>
    <rPh sb="98" eb="100">
      <t>ネンカン</t>
    </rPh>
    <rPh sb="100" eb="101">
      <t>ソウ</t>
    </rPh>
    <rPh sb="101" eb="103">
      <t>ユウシュウ</t>
    </rPh>
    <rPh sb="103" eb="105">
      <t>スイリョウ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</si>
</sst>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D-4ACE-8755-7B78AB1D8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0.56999999999999995</c:v>
                </c:pt>
                <c:pt idx="1">
                  <c:v>0.62</c:v>
                </c:pt>
                <c:pt idx="2">
                  <c:v>0.39</c:v>
                </c:pt>
                <c:pt idx="3">
                  <c:v>0.61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D-4ACE-8755-7B78AB1D8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10.67</c:v>
                </c:pt>
                <c:pt idx="1">
                  <c:v>11.72</c:v>
                </c:pt>
                <c:pt idx="2">
                  <c:v>35.89</c:v>
                </c:pt>
                <c:pt idx="3">
                  <c:v>35.81</c:v>
                </c:pt>
                <c:pt idx="4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C-4F8B-9267-F67AF270B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47.95</c:v>
                </c:pt>
                <c:pt idx="1">
                  <c:v>48.26</c:v>
                </c:pt>
                <c:pt idx="2">
                  <c:v>48.01</c:v>
                </c:pt>
                <c:pt idx="3">
                  <c:v>49.08</c:v>
                </c:pt>
                <c:pt idx="4">
                  <c:v>51.46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3C-4F8B-9267-F67AF270B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83.4</c:v>
                </c:pt>
                <c:pt idx="2">
                  <c:v>82.1</c:v>
                </c:pt>
                <c:pt idx="3">
                  <c:v>80.3</c:v>
                </c:pt>
                <c:pt idx="4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1-4EA8-BA41-B6C1C00F4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74.900000000000006</c:v>
                </c:pt>
                <c:pt idx="1">
                  <c:v>72.72</c:v>
                </c:pt>
                <c:pt idx="2">
                  <c:v>72.75</c:v>
                </c:pt>
                <c:pt idx="3">
                  <c:v>71.27</c:v>
                </c:pt>
                <c:pt idx="4">
                  <c:v>68.58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B1-4EA8-BA41-B6C1C00F4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96.21</c:v>
                </c:pt>
                <c:pt idx="1">
                  <c:v>97.92</c:v>
                </c:pt>
                <c:pt idx="2">
                  <c:v>97.73</c:v>
                </c:pt>
                <c:pt idx="3">
                  <c:v>96.33</c:v>
                </c:pt>
                <c:pt idx="4">
                  <c:v>96.14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9-4F2A-B56B-3411FCE5A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74.05</c:v>
                </c:pt>
                <c:pt idx="1">
                  <c:v>73.25</c:v>
                </c:pt>
                <c:pt idx="2">
                  <c:v>75.06</c:v>
                </c:pt>
                <c:pt idx="3">
                  <c:v>73.22</c:v>
                </c:pt>
                <c:pt idx="4">
                  <c:v>69.05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9-4F2A-B56B-3411FCE5A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C-4D44-B9E8-F1B286DD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C-4D44-B9E8-F1B286DD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D-4389-89E2-D169DC43C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AD-4389-89E2-D169DC43C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4-40BA-9907-6655B6055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4-40BA-9907-6655B6055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0-4DF0-B3FD-2EB8FFCEE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50-4DF0-B3FD-2EB8FFCEE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266.83</c:v>
                </c:pt>
                <c:pt idx="1">
                  <c:v>119.15</c:v>
                </c:pt>
                <c:pt idx="2">
                  <c:v>36.9</c:v>
                </c:pt>
                <c:pt idx="3">
                  <c:v>14.34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E-47DE-9194-DCBF0CF10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1302.33</c:v>
                </c:pt>
                <c:pt idx="1">
                  <c:v>1274.21</c:v>
                </c:pt>
                <c:pt idx="2">
                  <c:v>1183.92</c:v>
                </c:pt>
                <c:pt idx="3">
                  <c:v>1128.72</c:v>
                </c:pt>
                <c:pt idx="4">
                  <c:v>1125.25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E-47DE-9194-DCBF0CF10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6.52</c:v>
                </c:pt>
                <c:pt idx="1">
                  <c:v>10.26</c:v>
                </c:pt>
                <c:pt idx="2">
                  <c:v>20.86</c:v>
                </c:pt>
                <c:pt idx="3">
                  <c:v>27.4</c:v>
                </c:pt>
                <c:pt idx="4">
                  <c:v>25.75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F-4DD5-86A8-151DA89A3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40.89</c:v>
                </c:pt>
                <c:pt idx="1">
                  <c:v>41.25</c:v>
                </c:pt>
                <c:pt idx="2">
                  <c:v>42.5</c:v>
                </c:pt>
                <c:pt idx="3">
                  <c:v>41.84</c:v>
                </c:pt>
                <c:pt idx="4">
                  <c:v>41.44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DF-4DD5-86A8-151DA89A3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1334.39</c:v>
                </c:pt>
                <c:pt idx="1">
                  <c:v>1206.6300000000001</c:v>
                </c:pt>
                <c:pt idx="2">
                  <c:v>784.77</c:v>
                </c:pt>
                <c:pt idx="3">
                  <c:v>810.86</c:v>
                </c:pt>
                <c:pt idx="4">
                  <c:v>888.3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4-421C-AFF1-92962720F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</c:v>
                </c:pt>
                <c:pt idx="1">
                  <c:v>383.25</c:v>
                </c:pt>
                <c:pt idx="2">
                  <c:v>377.72</c:v>
                </c:pt>
                <c:pt idx="3">
                  <c:v>390.47</c:v>
                </c:pt>
                <c:pt idx="4">
                  <c:v>403.61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64-421C-AFF1-92962720F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 x14ac:dyDescent="0.1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 x14ac:dyDescent="0.15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1" t="str">
        <f>データ!H6</f>
        <v>大分県　玖珠町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 x14ac:dyDescent="0.15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D4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14694</v>
      </c>
      <c r="AM8" s="37"/>
      <c r="AN8" s="37"/>
      <c r="AO8" s="37"/>
      <c r="AP8" s="37"/>
      <c r="AQ8" s="37"/>
      <c r="AR8" s="37"/>
      <c r="AS8" s="37"/>
      <c r="AT8" s="38">
        <f>データ!$S$6</f>
        <v>286.60000000000002</v>
      </c>
      <c r="AU8" s="38"/>
      <c r="AV8" s="38"/>
      <c r="AW8" s="38"/>
      <c r="AX8" s="38"/>
      <c r="AY8" s="38"/>
      <c r="AZ8" s="38"/>
      <c r="BA8" s="38"/>
      <c r="BB8" s="38">
        <f>データ!$T$6</f>
        <v>51.27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 x14ac:dyDescent="0.15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1.63</v>
      </c>
      <c r="Q10" s="38"/>
      <c r="R10" s="38"/>
      <c r="S10" s="38"/>
      <c r="T10" s="38"/>
      <c r="U10" s="38"/>
      <c r="V10" s="38"/>
      <c r="W10" s="37">
        <f>データ!$Q$6</f>
        <v>4070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237</v>
      </c>
      <c r="AM10" s="37"/>
      <c r="AN10" s="37"/>
      <c r="AO10" s="37"/>
      <c r="AP10" s="37"/>
      <c r="AQ10" s="37"/>
      <c r="AR10" s="37"/>
      <c r="AS10" s="37"/>
      <c r="AT10" s="38">
        <f>データ!$V$6</f>
        <v>0.19</v>
      </c>
      <c r="AU10" s="38"/>
      <c r="AV10" s="38"/>
      <c r="AW10" s="38"/>
      <c r="AX10" s="38"/>
      <c r="AY10" s="38"/>
      <c r="AZ10" s="38"/>
      <c r="BA10" s="38"/>
      <c r="BB10" s="38">
        <f>データ!$W$6</f>
        <v>1247.3699999999999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117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41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42</v>
      </c>
      <c r="N85" s="13" t="s">
        <v>42</v>
      </c>
      <c r="O85" s="13" t="str">
        <f>データ!EN6</f>
        <v>【0.58】</v>
      </c>
    </row>
  </sheetData>
  <sheetProtection algorithmName="SHA-512" hashValue="Dt/AaZ+KFVr2SomwG7AVe3rgveN3lm3gZxS/htvErZSmqyft23F6ceOfOu99AORDMK0qeeE+0N1sbP7hkjXdww==" saltValue="lktKjw+uI624O9tkzZiLLw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 x14ac:dyDescent="0.15">
      <c r="A6" s="15" t="s">
        <v>95</v>
      </c>
      <c r="B6" s="20">
        <f>B7</f>
        <v>2021</v>
      </c>
      <c r="C6" s="20">
        <f t="shared" ref="C6:W6" si="3">C7</f>
        <v>444626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大分県　玖珠町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1.63</v>
      </c>
      <c r="Q6" s="21">
        <f t="shared" si="3"/>
        <v>4070</v>
      </c>
      <c r="R6" s="21">
        <f t="shared" si="3"/>
        <v>14694</v>
      </c>
      <c r="S6" s="21">
        <f t="shared" si="3"/>
        <v>286.60000000000002</v>
      </c>
      <c r="T6" s="21">
        <f t="shared" si="3"/>
        <v>51.27</v>
      </c>
      <c r="U6" s="21">
        <f t="shared" si="3"/>
        <v>237</v>
      </c>
      <c r="V6" s="21">
        <f t="shared" si="3"/>
        <v>0.19</v>
      </c>
      <c r="W6" s="21">
        <f t="shared" si="3"/>
        <v>1247.3699999999999</v>
      </c>
      <c r="X6" s="22">
        <f>IF(X7="",NA(),X7)</f>
        <v>96.21</v>
      </c>
      <c r="Y6" s="22">
        <f t="shared" ref="Y6:AG6" si="4">IF(Y7="",NA(),Y7)</f>
        <v>97.92</v>
      </c>
      <c r="Z6" s="22">
        <f t="shared" si="4"/>
        <v>97.73</v>
      </c>
      <c r="AA6" s="22">
        <f t="shared" si="4"/>
        <v>96.33</v>
      </c>
      <c r="AB6" s="22">
        <f t="shared" si="4"/>
        <v>96.14</v>
      </c>
      <c r="AC6" s="22">
        <f t="shared" si="4"/>
        <v>74.05</v>
      </c>
      <c r="AD6" s="22">
        <f t="shared" si="4"/>
        <v>73.25</v>
      </c>
      <c r="AE6" s="22">
        <f t="shared" si="4"/>
        <v>75.06</v>
      </c>
      <c r="AF6" s="22">
        <f t="shared" si="4"/>
        <v>73.22</v>
      </c>
      <c r="AG6" s="22">
        <f t="shared" si="4"/>
        <v>69.05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266.83</v>
      </c>
      <c r="BF6" s="22">
        <f t="shared" ref="BF6:BN6" si="7">IF(BF7="",NA(),BF7)</f>
        <v>119.15</v>
      </c>
      <c r="BG6" s="22">
        <f t="shared" si="7"/>
        <v>36.9</v>
      </c>
      <c r="BH6" s="22">
        <f t="shared" si="7"/>
        <v>14.34</v>
      </c>
      <c r="BI6" s="21">
        <f t="shared" si="7"/>
        <v>0</v>
      </c>
      <c r="BJ6" s="22">
        <f t="shared" si="7"/>
        <v>1302.33</v>
      </c>
      <c r="BK6" s="22">
        <f t="shared" si="7"/>
        <v>1274.21</v>
      </c>
      <c r="BL6" s="22">
        <f t="shared" si="7"/>
        <v>1183.92</v>
      </c>
      <c r="BM6" s="22">
        <f t="shared" si="7"/>
        <v>1128.72</v>
      </c>
      <c r="BN6" s="22">
        <f t="shared" si="7"/>
        <v>1125.25</v>
      </c>
      <c r="BO6" s="21" t="str">
        <f>IF(BO7="","",IF(BO7="-","【-】","【"&amp;SUBSTITUTE(TEXT(BO7,"#,##0.00"),"-","△")&amp;"】"))</f>
        <v>【940.88】</v>
      </c>
      <c r="BP6" s="22">
        <f>IF(BP7="",NA(),BP7)</f>
        <v>6.52</v>
      </c>
      <c r="BQ6" s="22">
        <f t="shared" ref="BQ6:BY6" si="8">IF(BQ7="",NA(),BQ7)</f>
        <v>10.26</v>
      </c>
      <c r="BR6" s="22">
        <f t="shared" si="8"/>
        <v>20.86</v>
      </c>
      <c r="BS6" s="22">
        <f t="shared" si="8"/>
        <v>27.4</v>
      </c>
      <c r="BT6" s="22">
        <f t="shared" si="8"/>
        <v>25.75</v>
      </c>
      <c r="BU6" s="22">
        <f t="shared" si="8"/>
        <v>40.89</v>
      </c>
      <c r="BV6" s="22">
        <f t="shared" si="8"/>
        <v>41.25</v>
      </c>
      <c r="BW6" s="22">
        <f t="shared" si="8"/>
        <v>42.5</v>
      </c>
      <c r="BX6" s="22">
        <f t="shared" si="8"/>
        <v>41.84</v>
      </c>
      <c r="BY6" s="22">
        <f t="shared" si="8"/>
        <v>41.44</v>
      </c>
      <c r="BZ6" s="21" t="str">
        <f>IF(BZ7="","",IF(BZ7="-","【-】","【"&amp;SUBSTITUTE(TEXT(BZ7,"#,##0.00"),"-","△")&amp;"】"))</f>
        <v>【54.59】</v>
      </c>
      <c r="CA6" s="22">
        <f>IF(CA7="",NA(),CA7)</f>
        <v>1334.39</v>
      </c>
      <c r="CB6" s="22">
        <f t="shared" ref="CB6:CJ6" si="9">IF(CB7="",NA(),CB7)</f>
        <v>1206.6300000000001</v>
      </c>
      <c r="CC6" s="22">
        <f t="shared" si="9"/>
        <v>784.77</v>
      </c>
      <c r="CD6" s="22">
        <f t="shared" si="9"/>
        <v>810.86</v>
      </c>
      <c r="CE6" s="22">
        <f t="shared" si="9"/>
        <v>888.3</v>
      </c>
      <c r="CF6" s="22">
        <f t="shared" si="9"/>
        <v>383.2</v>
      </c>
      <c r="CG6" s="22">
        <f t="shared" si="9"/>
        <v>383.25</v>
      </c>
      <c r="CH6" s="22">
        <f t="shared" si="9"/>
        <v>377.72</v>
      </c>
      <c r="CI6" s="22">
        <f t="shared" si="9"/>
        <v>390.47</v>
      </c>
      <c r="CJ6" s="22">
        <f t="shared" si="9"/>
        <v>403.61</v>
      </c>
      <c r="CK6" s="21" t="str">
        <f>IF(CK7="","",IF(CK7="-","【-】","【"&amp;SUBSTITUTE(TEXT(CK7,"#,##0.00"),"-","△")&amp;"】"))</f>
        <v>【301.20】</v>
      </c>
      <c r="CL6" s="22">
        <f>IF(CL7="",NA(),CL7)</f>
        <v>10.67</v>
      </c>
      <c r="CM6" s="22">
        <f t="shared" ref="CM6:CU6" si="10">IF(CM7="",NA(),CM7)</f>
        <v>11.72</v>
      </c>
      <c r="CN6" s="22">
        <f t="shared" si="10"/>
        <v>35.89</v>
      </c>
      <c r="CO6" s="22">
        <f t="shared" si="10"/>
        <v>35.81</v>
      </c>
      <c r="CP6" s="22">
        <f t="shared" si="10"/>
        <v>33.6</v>
      </c>
      <c r="CQ6" s="22">
        <f t="shared" si="10"/>
        <v>47.95</v>
      </c>
      <c r="CR6" s="22">
        <f t="shared" si="10"/>
        <v>48.26</v>
      </c>
      <c r="CS6" s="22">
        <f t="shared" si="10"/>
        <v>48.01</v>
      </c>
      <c r="CT6" s="22">
        <f t="shared" si="10"/>
        <v>49.08</v>
      </c>
      <c r="CU6" s="22">
        <f t="shared" si="10"/>
        <v>51.46</v>
      </c>
      <c r="CV6" s="21" t="str">
        <f>IF(CV7="","",IF(CV7="-","【-】","【"&amp;SUBSTITUTE(TEXT(CV7,"#,##0.00"),"-","△")&amp;"】"))</f>
        <v>【56.42】</v>
      </c>
      <c r="CW6" s="22">
        <f>IF(CW7="",NA(),CW7)</f>
        <v>100</v>
      </c>
      <c r="CX6" s="22">
        <f t="shared" ref="CX6:DF6" si="11">IF(CX7="",NA(),CX7)</f>
        <v>83.4</v>
      </c>
      <c r="CY6" s="22">
        <f t="shared" si="11"/>
        <v>82.1</v>
      </c>
      <c r="CZ6" s="22">
        <f t="shared" si="11"/>
        <v>80.3</v>
      </c>
      <c r="DA6" s="22">
        <f t="shared" si="11"/>
        <v>78</v>
      </c>
      <c r="DB6" s="22">
        <f t="shared" si="11"/>
        <v>74.900000000000006</v>
      </c>
      <c r="DC6" s="22">
        <f t="shared" si="11"/>
        <v>72.72</v>
      </c>
      <c r="DD6" s="22">
        <f t="shared" si="11"/>
        <v>72.75</v>
      </c>
      <c r="DE6" s="22">
        <f t="shared" si="11"/>
        <v>71.27</v>
      </c>
      <c r="DF6" s="22">
        <f t="shared" si="11"/>
        <v>68.58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0.56999999999999995</v>
      </c>
      <c r="EJ6" s="22">
        <f t="shared" si="14"/>
        <v>0.62</v>
      </c>
      <c r="EK6" s="22">
        <f t="shared" si="14"/>
        <v>0.39</v>
      </c>
      <c r="EL6" s="22">
        <f t="shared" si="14"/>
        <v>0.61</v>
      </c>
      <c r="EM6" s="22">
        <f t="shared" si="14"/>
        <v>0.4</v>
      </c>
      <c r="EN6" s="21" t="str">
        <f>IF(EN7="","",IF(EN7="-","【-】","【"&amp;SUBSTITUTE(TEXT(EN7,"#,##0.00"),"-","△")&amp;"】"))</f>
        <v>【0.58】</v>
      </c>
    </row>
    <row r="7" spans="1:144" s="23" customFormat="1" x14ac:dyDescent="0.15">
      <c r="A7" s="15"/>
      <c r="B7" s="24">
        <v>2021</v>
      </c>
      <c r="C7" s="24">
        <v>444626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1.63</v>
      </c>
      <c r="Q7" s="25">
        <v>4070</v>
      </c>
      <c r="R7" s="25">
        <v>14694</v>
      </c>
      <c r="S7" s="25">
        <v>286.60000000000002</v>
      </c>
      <c r="T7" s="25">
        <v>51.27</v>
      </c>
      <c r="U7" s="25">
        <v>237</v>
      </c>
      <c r="V7" s="25">
        <v>0.19</v>
      </c>
      <c r="W7" s="25">
        <v>1247.3699999999999</v>
      </c>
      <c r="X7" s="25">
        <v>96.21</v>
      </c>
      <c r="Y7" s="25">
        <v>97.92</v>
      </c>
      <c r="Z7" s="25">
        <v>97.73</v>
      </c>
      <c r="AA7" s="25">
        <v>96.33</v>
      </c>
      <c r="AB7" s="25">
        <v>96.14</v>
      </c>
      <c r="AC7" s="25">
        <v>74.05</v>
      </c>
      <c r="AD7" s="25">
        <v>73.25</v>
      </c>
      <c r="AE7" s="25">
        <v>75.06</v>
      </c>
      <c r="AF7" s="25">
        <v>73.22</v>
      </c>
      <c r="AG7" s="25">
        <v>69.05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266.83</v>
      </c>
      <c r="BF7" s="25">
        <v>119.15</v>
      </c>
      <c r="BG7" s="25">
        <v>36.9</v>
      </c>
      <c r="BH7" s="25">
        <v>14.34</v>
      </c>
      <c r="BI7" s="25">
        <v>0</v>
      </c>
      <c r="BJ7" s="25">
        <v>1302.33</v>
      </c>
      <c r="BK7" s="25">
        <v>1274.21</v>
      </c>
      <c r="BL7" s="25">
        <v>1183.92</v>
      </c>
      <c r="BM7" s="25">
        <v>1128.72</v>
      </c>
      <c r="BN7" s="25">
        <v>1125.25</v>
      </c>
      <c r="BO7" s="25">
        <v>940.88</v>
      </c>
      <c r="BP7" s="25">
        <v>6.52</v>
      </c>
      <c r="BQ7" s="25">
        <v>10.26</v>
      </c>
      <c r="BR7" s="25">
        <v>20.86</v>
      </c>
      <c r="BS7" s="25">
        <v>27.4</v>
      </c>
      <c r="BT7" s="25">
        <v>25.75</v>
      </c>
      <c r="BU7" s="25">
        <v>40.89</v>
      </c>
      <c r="BV7" s="25">
        <v>41.25</v>
      </c>
      <c r="BW7" s="25">
        <v>42.5</v>
      </c>
      <c r="BX7" s="25">
        <v>41.84</v>
      </c>
      <c r="BY7" s="25">
        <v>41.44</v>
      </c>
      <c r="BZ7" s="25">
        <v>54.59</v>
      </c>
      <c r="CA7" s="25">
        <v>1334.39</v>
      </c>
      <c r="CB7" s="25">
        <v>1206.6300000000001</v>
      </c>
      <c r="CC7" s="25">
        <v>784.77</v>
      </c>
      <c r="CD7" s="25">
        <v>810.86</v>
      </c>
      <c r="CE7" s="25">
        <v>888.3</v>
      </c>
      <c r="CF7" s="25">
        <v>383.2</v>
      </c>
      <c r="CG7" s="25">
        <v>383.25</v>
      </c>
      <c r="CH7" s="25">
        <v>377.72</v>
      </c>
      <c r="CI7" s="25">
        <v>390.47</v>
      </c>
      <c r="CJ7" s="25">
        <v>403.61</v>
      </c>
      <c r="CK7" s="25">
        <v>301.2</v>
      </c>
      <c r="CL7" s="25">
        <v>10.67</v>
      </c>
      <c r="CM7" s="25">
        <v>11.72</v>
      </c>
      <c r="CN7" s="25">
        <v>35.89</v>
      </c>
      <c r="CO7" s="25">
        <v>35.81</v>
      </c>
      <c r="CP7" s="25">
        <v>33.6</v>
      </c>
      <c r="CQ7" s="25">
        <v>47.95</v>
      </c>
      <c r="CR7" s="25">
        <v>48.26</v>
      </c>
      <c r="CS7" s="25">
        <v>48.01</v>
      </c>
      <c r="CT7" s="25">
        <v>49.08</v>
      </c>
      <c r="CU7" s="25">
        <v>51.46</v>
      </c>
      <c r="CV7" s="25">
        <v>56.42</v>
      </c>
      <c r="CW7" s="25">
        <v>100</v>
      </c>
      <c r="CX7" s="25">
        <v>83.4</v>
      </c>
      <c r="CY7" s="25">
        <v>82.1</v>
      </c>
      <c r="CZ7" s="25">
        <v>80.3</v>
      </c>
      <c r="DA7" s="25">
        <v>78</v>
      </c>
      <c r="DB7" s="25">
        <v>74.900000000000006</v>
      </c>
      <c r="DC7" s="25">
        <v>72.72</v>
      </c>
      <c r="DD7" s="25">
        <v>72.75</v>
      </c>
      <c r="DE7" s="25">
        <v>71.27</v>
      </c>
      <c r="DF7" s="25">
        <v>68.58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0.56999999999999995</v>
      </c>
      <c r="EJ7" s="25">
        <v>0.62</v>
      </c>
      <c r="EK7" s="25">
        <v>0.39</v>
      </c>
      <c r="EL7" s="25">
        <v>0.61</v>
      </c>
      <c r="EM7" s="25">
        <v>0.4</v>
      </c>
      <c r="EN7" s="25">
        <v>0.57999999999999996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46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110</v>
      </c>
    </row>
    <row r="13" spans="1:144" x14ac:dyDescent="0.15">
      <c r="B13" t="s">
        <v>111</v>
      </c>
      <c r="C13" t="s">
        <v>111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oitapref</cp:lastModifiedBy>
  <cp:lastPrinted>2023-01-16T02:46:50Z</cp:lastPrinted>
  <dcterms:created xsi:type="dcterms:W3CDTF">2022-12-01T01:11:56Z</dcterms:created>
  <dcterms:modified xsi:type="dcterms:W3CDTF">2023-01-27T00:56:42Z</dcterms:modified>
  <cp:category/>
</cp:coreProperties>
</file>